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jctie.sharepoint.com/sites/SCRLeadershipDesignTeam/Shared Documents/General/2025-2026/SCR Workshops/Timetabling Workshop Jan 29th/TPLS Submission Documents/"/>
    </mc:Choice>
  </mc:AlternateContent>
  <xr:revisionPtr revIDLastSave="15" documentId="8_{B83AB160-AF3A-4DBA-A2E3-854BE80796E1}" xr6:coauthVersionLast="47" xr6:coauthVersionMax="47" xr10:uidLastSave="{A9456115-CA95-4D7F-8E70-2D7758A0B16C}"/>
  <bookViews>
    <workbookView xWindow="28680" yWindow="-120" windowWidth="29040" windowHeight="15720" tabRatio="500" firstSheet="3" activeTab="3" xr2:uid="{00000000-000D-0000-FFFF-FFFF00000000}"/>
  </bookViews>
  <sheets>
    <sheet name="Sample Timetable 8 Sub" sheetId="8" state="hidden" r:id="rId1"/>
    <sheet name="Sample Timetable 9 Sub" sheetId="7" state="hidden" r:id="rId2"/>
    <sheet name="Curriculum Planning" sheetId="3" state="hidden" r:id="rId3"/>
    <sheet name="Oide PP Existing LCE Timetable " sheetId="14" r:id="rId4"/>
    <sheet name="60m Oide PP 2027 LCE Timetable " sheetId="16" r:id="rId5"/>
    <sheet name="40m Oide PP 2027 LCE Timetable" sheetId="23" r:id="rId6"/>
    <sheet name="Blank Timetable" sheetId="9" state="hidden" r:id="rId7"/>
    <sheet name="Subject" sheetId="2" state="hidden" r:id="rId8"/>
  </sheets>
  <definedNames>
    <definedName name="BC">Subject!#REF!</definedName>
    <definedName name="Coresubjects">Subject!$A$2:$A$4</definedName>
    <definedName name="CTL">Subject!#REF!</definedName>
    <definedName name="KS">Subject!#REF!</definedName>
    <definedName name="litnum">Subject!#REF!</definedName>
    <definedName name="methodology">Subject!#REF!</definedName>
    <definedName name="MI">Subject!#REF!</definedName>
    <definedName name="MM">Subject!#REF!</definedName>
    <definedName name="Opitionalsubjects" localSheetId="5">Subject!#REF!</definedName>
    <definedName name="Opitionalsubjects" localSheetId="4">Subject!#REF!</definedName>
    <definedName name="Opitionalsubjects" localSheetId="6">Subject!#REF!</definedName>
    <definedName name="Opitionalsubjects" localSheetId="3">Subject!#REF!</definedName>
    <definedName name="Opitionalsubjects" localSheetId="0">Subject!#REF!</definedName>
    <definedName name="Opitionalsubjects" localSheetId="1">Subject!#REF!</definedName>
    <definedName name="Opitionalsubjects">Subject!#REF!</definedName>
    <definedName name="Optinalsubjects" localSheetId="5">Subject!#REF!</definedName>
    <definedName name="Optinalsubjects" localSheetId="4">Subject!#REF!</definedName>
    <definedName name="Optinalsubjects" localSheetId="6">Subject!#REF!</definedName>
    <definedName name="Optinalsubjects" localSheetId="3">Subject!#REF!</definedName>
    <definedName name="Optinalsubjects" localSheetId="0">Subject!#REF!</definedName>
    <definedName name="Optinalsubjects" localSheetId="1">Subject!#REF!</definedName>
    <definedName name="Optinalsubjects">Subject!#REF!</definedName>
    <definedName name="Optionalsubjects">Subject!$B$5:$B$22</definedName>
    <definedName name="Options">Subject!$B$5:$B$28</definedName>
    <definedName name="Periods">Subject!#REF!</definedName>
    <definedName name="Shortcourses">Subject!#REF!</definedName>
    <definedName name="SoL">Subject!#REF!</definedName>
    <definedName name="SSC">Subject!#REF!</definedName>
    <definedName name="SSoLs">Subject!#REF!</definedName>
    <definedName name="stcse">Subject!#REF!</definedName>
    <definedName name="SW">Subject!$A$52:$A$54</definedName>
    <definedName name="WO">Subject!#REF!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23" l="1"/>
  <c r="D17" i="23"/>
  <c r="F16" i="23"/>
  <c r="F15" i="23"/>
  <c r="I15" i="23" s="1"/>
  <c r="J15" i="23" s="1"/>
  <c r="F14" i="23"/>
  <c r="I14" i="23" s="1"/>
  <c r="J14" i="23" s="1"/>
  <c r="F13" i="23"/>
  <c r="I13" i="23" s="1"/>
  <c r="J13" i="23" s="1"/>
  <c r="F12" i="23"/>
  <c r="I12" i="23" s="1"/>
  <c r="J12" i="23" s="1"/>
  <c r="F11" i="23"/>
  <c r="I11" i="23" s="1"/>
  <c r="J11" i="23" s="1"/>
  <c r="F10" i="23"/>
  <c r="I10" i="23" s="1"/>
  <c r="J10" i="23" s="1"/>
  <c r="F9" i="23"/>
  <c r="I9" i="23" s="1"/>
  <c r="J9" i="23" s="1"/>
  <c r="F8" i="23"/>
  <c r="I8" i="23" s="1"/>
  <c r="J8" i="23" s="1"/>
  <c r="F7" i="23"/>
  <c r="I7" i="23" s="1"/>
  <c r="J7" i="23" s="1"/>
  <c r="F6" i="23"/>
  <c r="I6" i="23" s="1"/>
  <c r="J6" i="23" s="1"/>
  <c r="F5" i="23"/>
  <c r="F17" i="14"/>
  <c r="E17" i="16"/>
  <c r="D17" i="16"/>
  <c r="F16" i="16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7" i="16"/>
  <c r="I7" i="16" s="1"/>
  <c r="F6" i="16"/>
  <c r="I6" i="16" s="1"/>
  <c r="F5" i="16"/>
  <c r="F17" i="16" s="1"/>
  <c r="F6" i="14"/>
  <c r="I6" i="14" s="1"/>
  <c r="J6" i="14" s="1"/>
  <c r="F7" i="14"/>
  <c r="I7" i="14" s="1"/>
  <c r="J7" i="14" s="1"/>
  <c r="F8" i="14"/>
  <c r="I8" i="14" s="1"/>
  <c r="J8" i="14" s="1"/>
  <c r="F9" i="14"/>
  <c r="I9" i="14" s="1"/>
  <c r="J9" i="14" s="1"/>
  <c r="F10" i="14"/>
  <c r="I10" i="14" s="1"/>
  <c r="J10" i="14" s="1"/>
  <c r="F11" i="14"/>
  <c r="I11" i="14" s="1"/>
  <c r="J11" i="14" s="1"/>
  <c r="F12" i="14"/>
  <c r="F13" i="14"/>
  <c r="I13" i="14" s="1"/>
  <c r="J13" i="14" s="1"/>
  <c r="F14" i="14"/>
  <c r="I14" i="14" s="1"/>
  <c r="J14" i="14" s="1"/>
  <c r="F15" i="14"/>
  <c r="I15" i="14" s="1"/>
  <c r="J15" i="14" s="1"/>
  <c r="F16" i="14"/>
  <c r="F5" i="14"/>
  <c r="I5" i="14" s="1"/>
  <c r="J5" i="14" s="1"/>
  <c r="D17" i="14"/>
  <c r="E17" i="14"/>
  <c r="J15" i="16" l="1"/>
  <c r="J14" i="16"/>
  <c r="J13" i="16"/>
  <c r="J12" i="16"/>
  <c r="J11" i="16"/>
  <c r="J10" i="16"/>
  <c r="J9" i="16"/>
  <c r="J8" i="16"/>
  <c r="J7" i="16"/>
  <c r="J6" i="16"/>
  <c r="I5" i="23"/>
  <c r="J5" i="23" s="1"/>
  <c r="F17" i="23"/>
  <c r="I5" i="16"/>
  <c r="J5" i="16" s="1"/>
  <c r="I12" i="14"/>
  <c r="J12" i="14" s="1"/>
  <c r="D24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F20" i="9"/>
  <c r="E20" i="9"/>
  <c r="D20" i="9"/>
  <c r="D18" i="7"/>
  <c r="D21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H18" i="8" s="1"/>
  <c r="F17" i="8"/>
  <c r="E17" i="8"/>
  <c r="D17" i="8"/>
  <c r="E18" i="7"/>
  <c r="F18" i="7"/>
  <c r="D22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 l="1"/>
  <c r="H19" i="7" s="1"/>
  <c r="G20" i="9"/>
  <c r="H20" i="9" s="1"/>
  <c r="H18" i="9"/>
</calcChain>
</file>

<file path=xl/sharedStrings.xml><?xml version="1.0" encoding="utf-8"?>
<sst xmlns="http://schemas.openxmlformats.org/spreadsheetml/2006/main" count="733" uniqueCount="210">
  <si>
    <t>Timetable Management</t>
  </si>
  <si>
    <t>Length of class period</t>
  </si>
  <si>
    <t xml:space="preserve">Year 1 </t>
  </si>
  <si>
    <t>Year 2</t>
  </si>
  <si>
    <t>Year 3</t>
  </si>
  <si>
    <t>Number</t>
  </si>
  <si>
    <t>Subject</t>
  </si>
  <si>
    <t>No. of Periods</t>
  </si>
  <si>
    <t>Time</t>
  </si>
  <si>
    <t>Core</t>
  </si>
  <si>
    <t>English</t>
  </si>
  <si>
    <t xml:space="preserve">Irish </t>
  </si>
  <si>
    <t>Maths</t>
  </si>
  <si>
    <t>Science</t>
  </si>
  <si>
    <t>Opt Subj</t>
  </si>
  <si>
    <t>Option 1</t>
  </si>
  <si>
    <t>Option 2</t>
  </si>
  <si>
    <t>Option 3</t>
  </si>
  <si>
    <t>Option 4</t>
  </si>
  <si>
    <t>S. Cse</t>
  </si>
  <si>
    <t>Physical Education</t>
  </si>
  <si>
    <t>Digital Media Literacy</t>
  </si>
  <si>
    <t>Civic. Social &amp; Political Education</t>
  </si>
  <si>
    <t>Social, Personal &amp; Health Education</t>
  </si>
  <si>
    <t>OLE</t>
  </si>
  <si>
    <t>Religion</t>
  </si>
  <si>
    <t>Twelve 30 - Minute Classes</t>
  </si>
  <si>
    <t>Total</t>
  </si>
  <si>
    <t>Total Hours Year 1</t>
  </si>
  <si>
    <t>Core Subject</t>
  </si>
  <si>
    <t>240 Hrs</t>
  </si>
  <si>
    <t>Total Hours Year 2</t>
  </si>
  <si>
    <t>Optional Subject</t>
  </si>
  <si>
    <t>200 Hrs</t>
  </si>
  <si>
    <t>Total Hours Year 3</t>
  </si>
  <si>
    <t>Short Course</t>
  </si>
  <si>
    <t>100 Hrs</t>
  </si>
  <si>
    <t>Total Number of JC Programme Hours</t>
  </si>
  <si>
    <t>Art</t>
  </si>
  <si>
    <t>Home Economics</t>
  </si>
  <si>
    <t>History</t>
  </si>
  <si>
    <t>Business</t>
  </si>
  <si>
    <t>Music</t>
  </si>
  <si>
    <t>MT Wood</t>
  </si>
  <si>
    <t>Geography</t>
  </si>
  <si>
    <t>MT Metalwork</t>
  </si>
  <si>
    <t>Technical Graphics</t>
  </si>
  <si>
    <t>Spanish</t>
  </si>
  <si>
    <t>French</t>
  </si>
  <si>
    <t>German</t>
  </si>
  <si>
    <t>Option 5</t>
  </si>
  <si>
    <t>Short Course 1</t>
  </si>
  <si>
    <t>Short Course 2</t>
  </si>
  <si>
    <t>Short Course 3</t>
  </si>
  <si>
    <t>Short Course 4</t>
  </si>
  <si>
    <t>Short Course 5</t>
  </si>
  <si>
    <t>Currciculum Planning</t>
  </si>
  <si>
    <t>Subject/Short Courses</t>
  </si>
  <si>
    <t>Statements of Learning</t>
  </si>
  <si>
    <t xml:space="preserve">Key Skills </t>
  </si>
  <si>
    <t>T&amp;L Methodology</t>
  </si>
  <si>
    <t>Business Studies</t>
  </si>
  <si>
    <t>(1) Communicates effectively</t>
  </si>
  <si>
    <t>Literacy</t>
  </si>
  <si>
    <t>Numeracy</t>
  </si>
  <si>
    <t>Communicating</t>
  </si>
  <si>
    <t>Managing information &amp; thinking</t>
  </si>
  <si>
    <t>(6) Respects cultural diversity</t>
  </si>
  <si>
    <t>Working with others</t>
  </si>
  <si>
    <t>Staying well</t>
  </si>
  <si>
    <t>(3) Create &amp; critical interpretation of text</t>
  </si>
  <si>
    <t>Class Length in mins</t>
  </si>
  <si>
    <t>Total Allocated time</t>
  </si>
  <si>
    <t>Time allocated to Formal Ass</t>
  </si>
  <si>
    <t>Weeks per year</t>
  </si>
  <si>
    <t>Min Spec Time Required</t>
  </si>
  <si>
    <t>Over/Under Provision</t>
  </si>
  <si>
    <t>Percentage Over/Under</t>
  </si>
  <si>
    <t>Option Block 1</t>
  </si>
  <si>
    <t>Option Block 2</t>
  </si>
  <si>
    <t>Option Block 3</t>
  </si>
  <si>
    <t>Option Block 4</t>
  </si>
  <si>
    <t>Physical Education Framework</t>
  </si>
  <si>
    <t>Religious Education</t>
  </si>
  <si>
    <t>Guidance/RSE</t>
  </si>
  <si>
    <t>Agricultural Science</t>
  </si>
  <si>
    <t>Biology</t>
  </si>
  <si>
    <t>Computer Science</t>
  </si>
  <si>
    <t>Italian</t>
  </si>
  <si>
    <t>Physics</t>
  </si>
  <si>
    <t>Chemistry</t>
  </si>
  <si>
    <t>Engineering</t>
  </si>
  <si>
    <t>Technology</t>
  </si>
  <si>
    <t>Physical Education Specification</t>
  </si>
  <si>
    <t>Accounting</t>
  </si>
  <si>
    <t>Construction Studies</t>
  </si>
  <si>
    <t>Design and Communication Graphics</t>
  </si>
  <si>
    <t>Politics and Society</t>
  </si>
  <si>
    <t>Life, Community and Work / School Developed Module(s)</t>
  </si>
  <si>
    <t>Guidance</t>
  </si>
  <si>
    <t>NCCA-Core Subjects</t>
  </si>
  <si>
    <t>Core/Optional Subjects</t>
  </si>
  <si>
    <t>Wellbeing</t>
  </si>
  <si>
    <t>Other Area's of Learning</t>
  </si>
  <si>
    <t>Surplus/Deficit of TT Hrs</t>
  </si>
  <si>
    <t>Materials Technology Wood</t>
  </si>
  <si>
    <t>Digital Media/Prog &amp; Coding</t>
  </si>
  <si>
    <t>Core Subjects</t>
  </si>
  <si>
    <t>Optional Subjects</t>
  </si>
  <si>
    <t>Ancient Greek</t>
  </si>
  <si>
    <t>Applied Mathematics</t>
  </si>
  <si>
    <t>Arabic</t>
  </si>
  <si>
    <t>Classical Studies</t>
  </si>
  <si>
    <t>Climate Action and Sustainable Development</t>
  </si>
  <si>
    <t>Drama, Film and Theatre Studies</t>
  </si>
  <si>
    <t>Economics</t>
  </si>
  <si>
    <t>Gaeilge</t>
  </si>
  <si>
    <t>Hebrew Studies</t>
  </si>
  <si>
    <t>Japanese</t>
  </si>
  <si>
    <t>Latin</t>
  </si>
  <si>
    <t>Lithuanian</t>
  </si>
  <si>
    <t>Mandarin Chinese</t>
  </si>
  <si>
    <t>Mathematics</t>
  </si>
  <si>
    <t>Physics and Chemistry</t>
  </si>
  <si>
    <t>Polish</t>
  </si>
  <si>
    <t>Portuguese</t>
  </si>
  <si>
    <t>Russian</t>
  </si>
  <si>
    <t>Irish</t>
  </si>
  <si>
    <t>SPHE</t>
  </si>
  <si>
    <t>CSPE</t>
  </si>
  <si>
    <t>PE</t>
  </si>
  <si>
    <t>Subjects</t>
  </si>
  <si>
    <t>Progamme</t>
  </si>
  <si>
    <t>Junior Cycle</t>
  </si>
  <si>
    <t>Applied Technology</t>
  </si>
  <si>
    <t>Classics</t>
  </si>
  <si>
    <t>Graphics</t>
  </si>
  <si>
    <t>Jewish Studies</t>
  </si>
  <si>
    <t>Modern Foreign Languages (MFL)</t>
  </si>
  <si>
    <t>Visual Art</t>
  </si>
  <si>
    <t>Wood Technology</t>
  </si>
  <si>
    <t>The Junior Certificate School Programme</t>
  </si>
  <si>
    <t>LCA</t>
  </si>
  <si>
    <t>Active Leisure Studies</t>
  </si>
  <si>
    <t>Agriculture / Horticulture</t>
  </si>
  <si>
    <t>Childcare / Community Care</t>
  </si>
  <si>
    <t>Craft and Design</t>
  </si>
  <si>
    <t>Dance</t>
  </si>
  <si>
    <t>Drama</t>
  </si>
  <si>
    <t>English and Communication</t>
  </si>
  <si>
    <t>Gaeilge Chumarsáideach</t>
  </si>
  <si>
    <t>Graphics and Construction Studies</t>
  </si>
  <si>
    <t>Hair and Beauty</t>
  </si>
  <si>
    <t>Hotel Catering and Tourism</t>
  </si>
  <si>
    <t>Information and Communications Technology (Vocational Specialism)</t>
  </si>
  <si>
    <t>Introduction to Information and Communications Technology</t>
  </si>
  <si>
    <t>Leisure and Recreation</t>
  </si>
  <si>
    <t>Mathematical Applications</t>
  </si>
  <si>
    <t>Office Administration and Customer Care</t>
  </si>
  <si>
    <t>Sign Language</t>
  </si>
  <si>
    <t>Social Education</t>
  </si>
  <si>
    <t>Vocational Preparation and Guidance</t>
  </si>
  <si>
    <t>Senior Cycle</t>
  </si>
  <si>
    <t>Transition Year</t>
  </si>
  <si>
    <t>Actions for Sustainable Living</t>
  </si>
  <si>
    <t>Being Financially Literate</t>
  </si>
  <si>
    <t>Career Foundations</t>
  </si>
  <si>
    <t>Career Related</t>
  </si>
  <si>
    <t>Creating a Dementia-Inclusive Generation (ASI)</t>
  </si>
  <si>
    <t>Developing News and Information Literacy</t>
  </si>
  <si>
    <t>Exploring AI (CSLINC)</t>
  </si>
  <si>
    <t>Insurance Literacy (III)</t>
  </si>
  <si>
    <t>Introduction to Tax (Revenue)</t>
  </si>
  <si>
    <t>Learning from Work Experience</t>
  </si>
  <si>
    <t>Legal Literacy (LawEd)</t>
  </si>
  <si>
    <t>Portfolio</t>
  </si>
  <si>
    <t>Project Management</t>
  </si>
  <si>
    <t>Self-Leadership Programme (LIFT)</t>
  </si>
  <si>
    <t>SPHE-related</t>
  </si>
  <si>
    <t>Work Placement</t>
  </si>
  <si>
    <t>Young Social Innovators' Activate Programme (YSI)</t>
  </si>
  <si>
    <t>Wellbeing Module</t>
  </si>
  <si>
    <t>Modular Block 1</t>
  </si>
  <si>
    <t>Modular Block 2</t>
  </si>
  <si>
    <t>Modular Block 3</t>
  </si>
  <si>
    <t>Modular Block 4</t>
  </si>
  <si>
    <t>Oide CS 2027 LCE Focused Curriculum Mapping and Timetabling Tool</t>
  </si>
  <si>
    <t>Oide CS Existing LCE Curriculum Mapping and Timetabling Tool</t>
  </si>
  <si>
    <t>Work Experience</t>
  </si>
  <si>
    <t>Religious Education Framework</t>
  </si>
  <si>
    <t>LCVP - Link Modules</t>
  </si>
  <si>
    <t>LCW</t>
  </si>
  <si>
    <t>Education for Sustainable Development</t>
  </si>
  <si>
    <t>Modern European Languages</t>
  </si>
  <si>
    <t xml:space="preserve">Elective </t>
  </si>
  <si>
    <t>Personal Growth</t>
  </si>
  <si>
    <t>Being  a Learner</t>
  </si>
  <si>
    <t>Our own community</t>
  </si>
  <si>
    <t>Civic and Community Engagement</t>
  </si>
  <si>
    <t xml:space="preserve">Career Gudiance </t>
  </si>
  <si>
    <t>Career Exploration</t>
  </si>
  <si>
    <t xml:space="preserve">TY </t>
  </si>
  <si>
    <t>Contiuity</t>
  </si>
  <si>
    <t>Tutor Class</t>
  </si>
  <si>
    <t>Elective 1</t>
  </si>
  <si>
    <t>Elective 2</t>
  </si>
  <si>
    <t>Elective 3</t>
  </si>
  <si>
    <t>Elective 4</t>
  </si>
  <si>
    <t>Vocational Specialism 1</t>
  </si>
  <si>
    <t>Vocational Specialism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</si>
</sst>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1F2D2E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FEDEE"/>
        <bgColor indexed="64"/>
      </patternFill>
    </fill>
    <fill>
      <patternFill patternType="solid">
        <fgColor rgb="FFEEF7F8"/>
        <bgColor indexed="64"/>
      </patternFill>
    </fill>
    <fill>
      <patternFill patternType="solid">
        <fgColor rgb="FFF2E58A"/>
        <bgColor indexed="64"/>
      </patternFill>
    </fill>
    <fill>
      <patternFill patternType="solid">
        <fgColor rgb="FFE3F2F2"/>
        <bgColor indexed="64"/>
      </patternFill>
    </fill>
    <fill>
      <patternFill patternType="solid">
        <fgColor rgb="FFD9EDEE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3" fillId="9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vertical="center" textRotation="180"/>
    </xf>
    <xf numFmtId="0" fontId="8" fillId="11" borderId="0" xfId="0" applyFont="1" applyFill="1"/>
    <xf numFmtId="0" fontId="8" fillId="11" borderId="0" xfId="0" applyFont="1" applyFill="1" applyAlignment="1">
      <alignment horizontal="center"/>
    </xf>
    <xf numFmtId="1" fontId="0" fillId="9" borderId="0" xfId="0" applyNumberFormat="1" applyFill="1"/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9" borderId="4" xfId="0" applyFill="1" applyBorder="1" applyAlignment="1">
      <alignment horizontal="center" vertical="center" textRotation="180"/>
    </xf>
    <xf numFmtId="0" fontId="7" fillId="2" borderId="0" xfId="0" applyFont="1" applyFill="1" applyAlignment="1">
      <alignment horizontal="center"/>
    </xf>
    <xf numFmtId="1" fontId="0" fillId="2" borderId="0" xfId="0" applyNumberFormat="1" applyFill="1"/>
    <xf numFmtId="0" fontId="0" fillId="15" borderId="0" xfId="0" applyFill="1" applyAlignment="1">
      <alignment horizontal="center"/>
    </xf>
    <xf numFmtId="1" fontId="0" fillId="15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textRotation="180"/>
    </xf>
    <xf numFmtId="0" fontId="6" fillId="14" borderId="3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/>
    </xf>
    <xf numFmtId="0" fontId="0" fillId="16" borderId="0" xfId="0" applyFill="1"/>
    <xf numFmtId="0" fontId="0" fillId="0" borderId="0" xfId="0" applyAlignment="1">
      <alignment wrapText="1"/>
    </xf>
    <xf numFmtId="1" fontId="11" fillId="16" borderId="0" xfId="0" applyNumberFormat="1" applyFont="1" applyFill="1"/>
    <xf numFmtId="0" fontId="11" fillId="16" borderId="0" xfId="0" applyFont="1" applyFill="1"/>
    <xf numFmtId="0" fontId="11" fillId="18" borderId="1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1" fontId="11" fillId="19" borderId="1" xfId="0" applyNumberFormat="1" applyFont="1" applyFill="1" applyBorder="1" applyAlignment="1">
      <alignment horizontal="center" vertical="center"/>
    </xf>
    <xf numFmtId="1" fontId="11" fillId="19" borderId="1" xfId="0" applyNumberFormat="1" applyFont="1" applyFill="1" applyBorder="1" applyAlignment="1">
      <alignment horizontal="center"/>
    </xf>
    <xf numFmtId="0" fontId="11" fillId="19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 vertical="center" textRotation="180"/>
    </xf>
    <xf numFmtId="0" fontId="11" fillId="16" borderId="1" xfId="0" applyFont="1" applyFill="1" applyBorder="1"/>
    <xf numFmtId="0" fontId="13" fillId="16" borderId="0" xfId="0" applyFont="1" applyFill="1" applyAlignment="1">
      <alignment horizontal="right"/>
    </xf>
    <xf numFmtId="0" fontId="14" fillId="19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3" fillId="17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1" fontId="11" fillId="20" borderId="1" xfId="0" applyNumberFormat="1" applyFont="1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/>
    </xf>
    <xf numFmtId="0" fontId="7" fillId="16" borderId="0" xfId="0" applyFont="1" applyFill="1" applyAlignment="1">
      <alignment horizontal="center" wrapText="1"/>
    </xf>
    <xf numFmtId="0" fontId="7" fillId="16" borderId="0" xfId="0" applyFont="1" applyFill="1"/>
    <xf numFmtId="0" fontId="15" fillId="16" borderId="0" xfId="0" applyFont="1" applyFill="1"/>
    <xf numFmtId="9" fontId="11" fillId="21" borderId="1" xfId="60" applyFont="1" applyFill="1" applyBorder="1" applyAlignment="1">
      <alignment horizontal="center"/>
    </xf>
    <xf numFmtId="1" fontId="11" fillId="16" borderId="0" xfId="0" applyNumberFormat="1" applyFont="1" applyFill="1" applyAlignment="1">
      <alignment horizontal="center" vertical="center"/>
    </xf>
    <xf numFmtId="9" fontId="11" fillId="16" borderId="0" xfId="60" applyFont="1" applyFill="1" applyBorder="1" applyAlignment="1">
      <alignment horizontal="center"/>
    </xf>
    <xf numFmtId="1" fontId="11" fillId="19" borderId="6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6" fillId="16" borderId="1" xfId="0" applyFont="1" applyFill="1" applyBorder="1" applyAlignment="1">
      <alignment horizontal="center" vertical="center"/>
    </xf>
    <xf numFmtId="0" fontId="16" fillId="16" borderId="7" xfId="0" applyFont="1" applyFill="1" applyBorder="1"/>
    <xf numFmtId="0" fontId="11" fillId="10" borderId="1" xfId="0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11" fillId="10" borderId="1" xfId="0" applyFont="1" applyFill="1" applyBorder="1" applyAlignment="1">
      <alignment horizontal="left" vertical="center"/>
    </xf>
    <xf numFmtId="0" fontId="11" fillId="10" borderId="6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3" fillId="6" borderId="0" xfId="0" applyFont="1" applyFill="1" applyAlignment="1">
      <alignment horizontal="left"/>
    </xf>
    <xf numFmtId="0" fontId="0" fillId="13" borderId="3" xfId="0" applyFill="1" applyBorder="1" applyAlignment="1">
      <alignment horizontal="center" vertical="center" textRotation="180"/>
    </xf>
    <xf numFmtId="0" fontId="0" fillId="13" borderId="2" xfId="0" applyFill="1" applyBorder="1" applyAlignment="1">
      <alignment horizontal="center" vertical="center" textRotation="180"/>
    </xf>
    <xf numFmtId="0" fontId="1" fillId="2" borderId="0" xfId="0" applyFont="1" applyFill="1" applyAlignment="1">
      <alignment horizontal="center"/>
    </xf>
    <xf numFmtId="0" fontId="0" fillId="4" borderId="3" xfId="0" applyFill="1" applyBorder="1" applyAlignment="1">
      <alignment horizontal="center" vertical="center" textRotation="180"/>
    </xf>
    <xf numFmtId="0" fontId="0" fillId="4" borderId="2" xfId="0" applyFill="1" applyBorder="1" applyAlignment="1">
      <alignment horizontal="center" vertical="center" textRotation="180"/>
    </xf>
    <xf numFmtId="0" fontId="0" fillId="4" borderId="4" xfId="0" applyFill="1" applyBorder="1" applyAlignment="1">
      <alignment horizontal="center" vertical="center" textRotation="180"/>
    </xf>
    <xf numFmtId="0" fontId="0" fillId="5" borderId="3" xfId="0" applyFill="1" applyBorder="1" applyAlignment="1">
      <alignment horizontal="center" vertical="center" textRotation="180"/>
    </xf>
    <xf numFmtId="0" fontId="0" fillId="5" borderId="2" xfId="0" applyFill="1" applyBorder="1" applyAlignment="1">
      <alignment horizontal="center" vertical="center" textRotation="180"/>
    </xf>
    <xf numFmtId="0" fontId="0" fillId="9" borderId="2" xfId="0" applyFill="1" applyBorder="1" applyAlignment="1">
      <alignment horizontal="center" vertical="center" textRotation="180"/>
    </xf>
    <xf numFmtId="0" fontId="0" fillId="9" borderId="4" xfId="0" applyFill="1" applyBorder="1" applyAlignment="1">
      <alignment horizontal="center" vertical="center" textRotation="180"/>
    </xf>
    <xf numFmtId="0" fontId="0" fillId="12" borderId="3" xfId="0" applyFill="1" applyBorder="1" applyAlignment="1">
      <alignment horizontal="center" vertical="center" textRotation="180"/>
    </xf>
    <xf numFmtId="0" fontId="0" fillId="12" borderId="2" xfId="0" applyFill="1" applyBorder="1" applyAlignment="1">
      <alignment horizontal="center" vertical="center" textRotation="180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2" fillId="16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wrapText="1"/>
    </xf>
    <xf numFmtId="0" fontId="7" fillId="16" borderId="5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0" xfId="0" applyFill="1" applyAlignment="1">
      <alignment horizontal="center"/>
    </xf>
  </cellXfs>
  <cellStyles count="61">
    <cellStyle name="Followed Hyperlink" xfId="56" builtinId="9" hidden="1"/>
    <cellStyle name="Followed Hyperlink" xfId="58" builtinId="9" hidden="1"/>
    <cellStyle name="Followed Hyperlink" xfId="59" builtinId="9" hidden="1"/>
    <cellStyle name="Followed Hyperlink" xfId="57" builtinId="9" hidden="1"/>
    <cellStyle name="Followed Hyperlink" xfId="30" builtinId="9" hidden="1"/>
    <cellStyle name="Followed Hyperlink" xfId="32" builtinId="9" hidden="1"/>
    <cellStyle name="Followed Hyperlink" xfId="45" builtinId="9" hidden="1"/>
    <cellStyle name="Followed Hyperlink" xfId="12" builtinId="9" hidden="1"/>
    <cellStyle name="Followed Hyperlink" xfId="16" builtinId="9" hidden="1"/>
    <cellStyle name="Followed Hyperlink" xfId="50" builtinId="9" hidden="1"/>
    <cellStyle name="Followed Hyperlink" xfId="20" builtinId="9" hidden="1"/>
    <cellStyle name="Followed Hyperlink" xfId="47" builtinId="9" hidden="1"/>
    <cellStyle name="Followed Hyperlink" xfId="49" builtinId="9" hidden="1"/>
    <cellStyle name="Followed Hyperlink" xfId="24" builtinId="9" hidden="1"/>
    <cellStyle name="Followed Hyperlink" xfId="14" builtinId="9" hidden="1"/>
    <cellStyle name="Followed Hyperlink" xfId="28" builtinId="9" hidden="1"/>
    <cellStyle name="Followed Hyperlink" xfId="10" builtinId="9" hidden="1"/>
    <cellStyle name="Followed Hyperlink" xfId="34" builtinId="9" hidden="1"/>
    <cellStyle name="Followed Hyperlink" xfId="53" builtinId="9" hidden="1"/>
    <cellStyle name="Followed Hyperlink" xfId="38" builtinId="9" hidden="1"/>
    <cellStyle name="Followed Hyperlink" xfId="22" builtinId="9" hidden="1"/>
    <cellStyle name="Followed Hyperlink" xfId="40" builtinId="9" hidden="1"/>
    <cellStyle name="Followed Hyperlink" xfId="42" builtinId="9" hidden="1"/>
    <cellStyle name="Followed Hyperlink" xfId="26" builtinId="9" hidden="1"/>
    <cellStyle name="Followed Hyperlink" xfId="44" builtinId="9" hidden="1"/>
    <cellStyle name="Followed Hyperlink" xfId="55" builtinId="9" hidden="1"/>
    <cellStyle name="Followed Hyperlink" xfId="54" builtinId="9" hidden="1"/>
    <cellStyle name="Followed Hyperlink" xfId="48" builtinId="9" hidden="1"/>
    <cellStyle name="Followed Hyperlink" xfId="18" builtinId="9" hidden="1"/>
    <cellStyle name="Followed Hyperlink" xfId="51" builtinId="9" hidden="1"/>
    <cellStyle name="Followed Hyperlink" xfId="52" builtinId="9" hidden="1"/>
    <cellStyle name="Followed Hyperlink" xfId="36" builtinId="9" hidden="1"/>
    <cellStyle name="Followed Hyperlink" xfId="46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1" builtinId="8" hidden="1"/>
    <cellStyle name="Hyperlink" xfId="7" builtinId="8" hidden="1"/>
    <cellStyle name="Hyperlink" xfId="27" builtinId="8" hidden="1"/>
    <cellStyle name="Hyperlink" xfId="29" builtinId="8" hidden="1"/>
    <cellStyle name="Hyperlink" xfId="43" builtinId="8" hidden="1"/>
    <cellStyle name="Hyperlink" xfId="17" builtinId="8" hidden="1"/>
    <cellStyle name="Hyperlink" xfId="35" builtinId="8" hidden="1"/>
    <cellStyle name="Hyperlink" xfId="37" builtinId="8" hidden="1"/>
    <cellStyle name="Hyperlink" xfId="21" builtinId="8" hidden="1"/>
    <cellStyle name="Hyperlink" xfId="3" builtinId="8" hidden="1"/>
    <cellStyle name="Hyperlink" xfId="33" builtinId="8" hidden="1"/>
    <cellStyle name="Hyperlink" xfId="25" builtinId="8" hidden="1"/>
    <cellStyle name="Hyperlink" xfId="31" builtinId="8" hidden="1"/>
    <cellStyle name="Hyperlink" xfId="13" builtinId="8" hidden="1"/>
    <cellStyle name="Hyperlink" xfId="15" builtinId="8" hidden="1"/>
    <cellStyle name="Hyperlink" xfId="1" builtinId="8" hidden="1"/>
    <cellStyle name="Hyperlink" xfId="39" builtinId="8" hidden="1"/>
    <cellStyle name="Hyperlink" xfId="9" builtinId="8" hidden="1"/>
    <cellStyle name="Hyperlink" xfId="5" builtinId="8" hidden="1"/>
    <cellStyle name="Hyperlink" xfId="19" builtinId="8" hidden="1"/>
    <cellStyle name="Hyperlink" xfId="41" builtinId="8" hidden="1"/>
    <cellStyle name="Hyperlink" xfId="23" builtinId="8" hidden="1"/>
    <cellStyle name="Normal" xfId="0" builtinId="0"/>
    <cellStyle name="Per cent" xfId="60" builtinId="5"/>
  </cellStyles>
  <dxfs count="18">
    <dxf>
      <font>
        <color rgb="FF2E8B8B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C96A6A"/>
      </font>
      <fill>
        <patternFill patternType="none">
          <fgColor auto="1"/>
          <bgColor auto="1"/>
        </patternFill>
      </fill>
    </dxf>
    <dxf>
      <font>
        <color theme="0"/>
      </font>
      <fill>
        <patternFill>
          <bgColor rgb="FF2E8B8B"/>
        </patternFill>
      </fill>
    </dxf>
    <dxf>
      <fill>
        <patternFill>
          <bgColor rgb="FFD9EDEE"/>
        </patternFill>
      </fill>
    </dxf>
    <dxf>
      <font>
        <color theme="0"/>
      </font>
      <fill>
        <patternFill>
          <bgColor rgb="FFC96A6A"/>
        </patternFill>
      </fill>
    </dxf>
    <dxf>
      <font>
        <color rgb="FF2E8B8B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C96A6A"/>
      </font>
      <fill>
        <patternFill patternType="none">
          <fgColor auto="1"/>
          <bgColor auto="1"/>
        </patternFill>
      </fill>
    </dxf>
    <dxf>
      <font>
        <color theme="0"/>
      </font>
      <fill>
        <patternFill>
          <bgColor rgb="FF2E8B8B"/>
        </patternFill>
      </fill>
    </dxf>
    <dxf>
      <fill>
        <patternFill>
          <bgColor rgb="FFD9EDEE"/>
        </patternFill>
      </fill>
    </dxf>
    <dxf>
      <font>
        <color theme="0"/>
      </font>
      <fill>
        <patternFill>
          <bgColor rgb="FFC96A6A"/>
        </patternFill>
      </fill>
    </dxf>
    <dxf>
      <font>
        <color rgb="FF2E8B8B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C96A6A"/>
      </font>
      <fill>
        <patternFill patternType="none">
          <fgColor auto="1"/>
          <bgColor auto="1"/>
        </patternFill>
      </fill>
    </dxf>
    <dxf>
      <font>
        <color theme="0"/>
      </font>
      <fill>
        <patternFill>
          <bgColor rgb="FF2E8B8B"/>
        </patternFill>
      </fill>
    </dxf>
    <dxf>
      <fill>
        <patternFill>
          <bgColor rgb="FFD9EDEE"/>
        </patternFill>
      </fill>
    </dxf>
    <dxf>
      <font>
        <color theme="0"/>
      </font>
      <fill>
        <patternFill>
          <bgColor rgb="FFC96A6A"/>
        </patternFill>
      </fill>
    </dxf>
  </dxfs>
  <tableStyles count="0" defaultTableStyle="TableStyleMedium9" defaultPivotStyle="PivotStyleMedium4"/>
  <colors>
    <mruColors>
      <color rgb="FFEEF7F8"/>
      <color rgb="FFF2E58A"/>
      <color rgb="FF2E8B8B"/>
      <color rgb="FFC62828"/>
      <color rgb="FF2E7D32"/>
      <color rgb="FFE3F2F2"/>
      <color rgb="FFC96A6A"/>
      <color rgb="FF1F2D2E"/>
      <color rgb="FFD9EDEE"/>
      <color rgb="FFCFE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303068</xdr:colOff>
      <xdr:row>1</xdr:row>
      <xdr:rowOff>93951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E0604-B45A-416A-965F-ACF3AD73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1268" cy="678266"/>
        </a:xfrm>
        <a:prstGeom prst="rect">
          <a:avLst/>
        </a:prstGeom>
      </xdr:spPr>
    </xdr:pic>
    <xdr:clientData/>
  </xdr:twoCellAnchor>
  <xdr:twoCellAnchor editAs="oneCell">
    <xdr:from>
      <xdr:col>9</xdr:col>
      <xdr:colOff>943840</xdr:colOff>
      <xdr:row>0</xdr:row>
      <xdr:rowOff>0</xdr:rowOff>
    </xdr:from>
    <xdr:to>
      <xdr:col>11</xdr:col>
      <xdr:colOff>50251</xdr:colOff>
      <xdr:row>1</xdr:row>
      <xdr:rowOff>95032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45AFC-A37A-47BD-84D7-1D4BE2DA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0815" y="0"/>
          <a:ext cx="1140951" cy="679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303068</xdr:colOff>
      <xdr:row>1</xdr:row>
      <xdr:rowOff>93951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A897A-E506-4762-9416-628588E6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1268" cy="682596"/>
        </a:xfrm>
        <a:prstGeom prst="rect">
          <a:avLst/>
        </a:prstGeom>
      </xdr:spPr>
    </xdr:pic>
    <xdr:clientData/>
  </xdr:twoCellAnchor>
  <xdr:twoCellAnchor editAs="oneCell">
    <xdr:from>
      <xdr:col>9</xdr:col>
      <xdr:colOff>943840</xdr:colOff>
      <xdr:row>0</xdr:row>
      <xdr:rowOff>0</xdr:rowOff>
    </xdr:from>
    <xdr:to>
      <xdr:col>11</xdr:col>
      <xdr:colOff>50251</xdr:colOff>
      <xdr:row>1</xdr:row>
      <xdr:rowOff>95032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074857-018E-4E22-8320-00D5B5F2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0815" y="0"/>
          <a:ext cx="1140951" cy="68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303068</xdr:colOff>
      <xdr:row>1</xdr:row>
      <xdr:rowOff>97761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AD0A7-0591-450D-8223-C231FAAA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1268" cy="678786"/>
        </a:xfrm>
        <a:prstGeom prst="rect">
          <a:avLst/>
        </a:prstGeom>
      </xdr:spPr>
    </xdr:pic>
    <xdr:clientData/>
  </xdr:twoCellAnchor>
  <xdr:twoCellAnchor editAs="oneCell">
    <xdr:from>
      <xdr:col>9</xdr:col>
      <xdr:colOff>943840</xdr:colOff>
      <xdr:row>0</xdr:row>
      <xdr:rowOff>0</xdr:rowOff>
    </xdr:from>
    <xdr:to>
      <xdr:col>11</xdr:col>
      <xdr:colOff>48346</xdr:colOff>
      <xdr:row>1</xdr:row>
      <xdr:rowOff>98842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A5CA8D-2CAA-49C7-BD56-7808852A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0815" y="0"/>
          <a:ext cx="1142856" cy="67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opLeftCell="A9" zoomScale="130" zoomScaleNormal="130" zoomScalePageLayoutView="130" workbookViewId="0">
      <selection activeCell="D7" sqref="D7"/>
    </sheetView>
  </sheetViews>
  <sheetFormatPr defaultColWidth="11" defaultRowHeight="15.6" x14ac:dyDescent="0.3"/>
  <cols>
    <col min="1" max="1" width="19.19921875" customWidth="1"/>
    <col min="2" max="2" width="7.19921875" customWidth="1"/>
    <col min="3" max="3" width="29.5" customWidth="1"/>
    <col min="4" max="7" width="18.69921875" customWidth="1"/>
    <col min="8" max="8" width="22.8984375" customWidth="1"/>
  </cols>
  <sheetData>
    <row r="1" spans="1:8" x14ac:dyDescent="0.3">
      <c r="A1" s="79" t="s">
        <v>0</v>
      </c>
      <c r="B1" s="79"/>
      <c r="C1" s="79"/>
      <c r="D1" s="79"/>
      <c r="E1" s="79"/>
      <c r="F1" s="79"/>
      <c r="G1" s="79"/>
      <c r="H1" s="4"/>
    </row>
    <row r="2" spans="1:8" x14ac:dyDescent="0.3">
      <c r="A2" s="79" t="s">
        <v>1</v>
      </c>
      <c r="B2" s="79"/>
      <c r="C2" s="3">
        <v>40</v>
      </c>
      <c r="D2" s="25" t="s">
        <v>2</v>
      </c>
      <c r="E2" s="25" t="s">
        <v>3</v>
      </c>
      <c r="F2" s="25" t="s">
        <v>4</v>
      </c>
      <c r="G2" s="2"/>
      <c r="H2" s="4"/>
    </row>
    <row r="3" spans="1:8" x14ac:dyDescent="0.3">
      <c r="A3" s="25" t="s">
        <v>5</v>
      </c>
      <c r="B3" s="25"/>
      <c r="C3" s="25" t="s">
        <v>6</v>
      </c>
      <c r="D3" s="25" t="s">
        <v>7</v>
      </c>
      <c r="E3" s="25" t="s">
        <v>7</v>
      </c>
      <c r="F3" s="25" t="s">
        <v>7</v>
      </c>
      <c r="G3" s="25" t="s">
        <v>8</v>
      </c>
      <c r="H3" s="4"/>
    </row>
    <row r="4" spans="1:8" x14ac:dyDescent="0.3">
      <c r="A4" s="5">
        <v>1</v>
      </c>
      <c r="B4" s="80" t="s">
        <v>9</v>
      </c>
      <c r="C4" s="5" t="s">
        <v>10</v>
      </c>
      <c r="D4" s="5">
        <v>5</v>
      </c>
      <c r="E4" s="5">
        <v>5</v>
      </c>
      <c r="F4" s="5">
        <v>5</v>
      </c>
      <c r="G4" s="8">
        <f>SUM(D4:F4)*C2*33.4/60</f>
        <v>334</v>
      </c>
      <c r="H4" s="4"/>
    </row>
    <row r="5" spans="1:8" x14ac:dyDescent="0.3">
      <c r="A5" s="5">
        <v>2</v>
      </c>
      <c r="B5" s="81"/>
      <c r="C5" s="5" t="s">
        <v>11</v>
      </c>
      <c r="D5" s="5">
        <v>5</v>
      </c>
      <c r="E5" s="5">
        <v>5</v>
      </c>
      <c r="F5" s="5">
        <v>5</v>
      </c>
      <c r="G5" s="8">
        <f>SUM(D5:F5)*C2*33.4/60</f>
        <v>334</v>
      </c>
      <c r="H5" s="4"/>
    </row>
    <row r="6" spans="1:8" x14ac:dyDescent="0.3">
      <c r="A6" s="5">
        <v>3</v>
      </c>
      <c r="B6" s="81"/>
      <c r="C6" s="5" t="s">
        <v>12</v>
      </c>
      <c r="D6" s="5">
        <v>5</v>
      </c>
      <c r="E6" s="5">
        <v>5</v>
      </c>
      <c r="F6" s="5">
        <v>5</v>
      </c>
      <c r="G6" s="8">
        <f>SUM(D6:F6)*C2*33.4/60</f>
        <v>334</v>
      </c>
      <c r="H6" s="4"/>
    </row>
    <row r="7" spans="1:8" x14ac:dyDescent="0.3">
      <c r="A7" s="5">
        <v>4</v>
      </c>
      <c r="B7" s="82"/>
      <c r="C7" s="5" t="s">
        <v>13</v>
      </c>
      <c r="D7" s="5">
        <v>4</v>
      </c>
      <c r="E7" s="5">
        <v>4</v>
      </c>
      <c r="F7" s="5">
        <v>4</v>
      </c>
      <c r="G7" s="17">
        <f>SUM(D7:F7)*C2*33.4/60</f>
        <v>267.2</v>
      </c>
      <c r="H7" s="4"/>
    </row>
    <row r="8" spans="1:8" ht="15" customHeight="1" x14ac:dyDescent="0.3">
      <c r="A8" s="6">
        <v>5</v>
      </c>
      <c r="B8" s="83" t="s">
        <v>14</v>
      </c>
      <c r="C8" s="6" t="s">
        <v>15</v>
      </c>
      <c r="D8" s="6">
        <v>4</v>
      </c>
      <c r="E8" s="6">
        <v>4</v>
      </c>
      <c r="F8" s="6">
        <v>4</v>
      </c>
      <c r="G8" s="17">
        <f>SUM(D8:F8)*C2*33.4/60</f>
        <v>267.2</v>
      </c>
      <c r="H8" s="4"/>
    </row>
    <row r="9" spans="1:8" x14ac:dyDescent="0.3">
      <c r="A9" s="6">
        <v>6</v>
      </c>
      <c r="B9" s="84"/>
      <c r="C9" s="6" t="s">
        <v>16</v>
      </c>
      <c r="D9" s="6">
        <v>4</v>
      </c>
      <c r="E9" s="6">
        <v>4</v>
      </c>
      <c r="F9" s="6">
        <v>3</v>
      </c>
      <c r="G9" s="17">
        <f>SUM(D9:F9)*C2*33.4/60</f>
        <v>244.93333333333334</v>
      </c>
      <c r="H9" s="4"/>
    </row>
    <row r="10" spans="1:8" x14ac:dyDescent="0.3">
      <c r="A10" s="6">
        <v>7</v>
      </c>
      <c r="B10" s="84"/>
      <c r="C10" s="6" t="s">
        <v>17</v>
      </c>
      <c r="D10" s="6">
        <v>3</v>
      </c>
      <c r="E10" s="6">
        <v>4</v>
      </c>
      <c r="F10" s="6">
        <v>4</v>
      </c>
      <c r="G10" s="17">
        <f>SUM(D10:F10)*C2*33.4/60</f>
        <v>244.93333333333334</v>
      </c>
      <c r="H10" s="4"/>
    </row>
    <row r="11" spans="1:8" x14ac:dyDescent="0.3">
      <c r="A11" s="6">
        <v>8</v>
      </c>
      <c r="B11" s="84"/>
      <c r="C11" s="6" t="s">
        <v>18</v>
      </c>
      <c r="D11" s="6">
        <v>4</v>
      </c>
      <c r="E11" s="6">
        <v>3</v>
      </c>
      <c r="F11" s="6">
        <v>4</v>
      </c>
      <c r="G11" s="17">
        <f>SUM(D11:F11)*C2*33.4/60</f>
        <v>244.93333333333334</v>
      </c>
      <c r="H11" s="4"/>
    </row>
    <row r="12" spans="1:8" ht="15" customHeight="1" x14ac:dyDescent="0.3">
      <c r="A12" s="23">
        <v>9</v>
      </c>
      <c r="B12" s="77" t="s">
        <v>19</v>
      </c>
      <c r="C12" s="23" t="s">
        <v>20</v>
      </c>
      <c r="D12" s="23">
        <v>2</v>
      </c>
      <c r="E12" s="23">
        <v>2</v>
      </c>
      <c r="F12" s="23">
        <v>2</v>
      </c>
      <c r="G12" s="17">
        <f>SUM(D12:F12)*C2*33.4/60</f>
        <v>133.6</v>
      </c>
      <c r="H12" s="4"/>
    </row>
    <row r="13" spans="1:8" x14ac:dyDescent="0.3">
      <c r="A13" s="23">
        <v>10</v>
      </c>
      <c r="B13" s="78"/>
      <c r="C13" s="23" t="s">
        <v>21</v>
      </c>
      <c r="D13" s="23">
        <v>2</v>
      </c>
      <c r="E13" s="23">
        <v>2</v>
      </c>
      <c r="F13" s="23">
        <v>2</v>
      </c>
      <c r="G13" s="17">
        <f>SUM(D13:F13)*C2*33.4/60</f>
        <v>133.6</v>
      </c>
      <c r="H13" s="4"/>
    </row>
    <row r="14" spans="1:8" ht="15" customHeight="1" x14ac:dyDescent="0.3">
      <c r="A14" s="23">
        <v>11</v>
      </c>
      <c r="B14" s="78"/>
      <c r="C14" s="23" t="s">
        <v>22</v>
      </c>
      <c r="D14" s="23">
        <v>2</v>
      </c>
      <c r="E14" s="23">
        <v>2</v>
      </c>
      <c r="F14" s="23">
        <v>2</v>
      </c>
      <c r="G14" s="17">
        <f>SUM(D14:F14)*C2*33.4/60</f>
        <v>133.6</v>
      </c>
      <c r="H14" s="4"/>
    </row>
    <row r="15" spans="1:8" x14ac:dyDescent="0.3">
      <c r="A15" s="23">
        <v>12</v>
      </c>
      <c r="B15" s="78"/>
      <c r="C15" s="23" t="s">
        <v>23</v>
      </c>
      <c r="D15" s="23">
        <v>2</v>
      </c>
      <c r="E15" s="23">
        <v>2</v>
      </c>
      <c r="F15" s="23">
        <v>2</v>
      </c>
      <c r="G15" s="17">
        <f>SUM(D15:F15)*C2*33.4/60</f>
        <v>133.6</v>
      </c>
      <c r="H15" s="4"/>
    </row>
    <row r="16" spans="1:8" ht="24" x14ac:dyDescent="0.3">
      <c r="A16" s="15">
        <v>13</v>
      </c>
      <c r="B16" s="26" t="s">
        <v>24</v>
      </c>
      <c r="C16" s="24" t="s">
        <v>25</v>
      </c>
      <c r="D16" s="24">
        <v>3</v>
      </c>
      <c r="E16" s="24">
        <v>3</v>
      </c>
      <c r="F16" s="24">
        <v>3</v>
      </c>
      <c r="G16" s="17">
        <f>SUM(D16:F16)*C2*33.4/60</f>
        <v>200.4</v>
      </c>
      <c r="H16" s="20" t="s">
        <v>26</v>
      </c>
    </row>
    <row r="17" spans="1:8" x14ac:dyDescent="0.3">
      <c r="A17" s="9" t="s">
        <v>27</v>
      </c>
      <c r="B17" s="18"/>
      <c r="C17" s="7"/>
      <c r="D17" s="8">
        <f>SUM(D4:D16)</f>
        <v>45</v>
      </c>
      <c r="E17" s="8">
        <f t="shared" ref="E17:F17" si="0">SUM(E4:E16)</f>
        <v>45</v>
      </c>
      <c r="F17" s="8">
        <f t="shared" si="0"/>
        <v>45</v>
      </c>
      <c r="G17" s="17">
        <f>SUM(G4:G16)</f>
        <v>3006</v>
      </c>
      <c r="H17" s="19">
        <v>200.4</v>
      </c>
    </row>
    <row r="18" spans="1:8" x14ac:dyDescent="0.3">
      <c r="A18" s="75" t="s">
        <v>28</v>
      </c>
      <c r="B18" s="75"/>
      <c r="C18" s="75"/>
      <c r="D18" s="11">
        <v>935.2</v>
      </c>
      <c r="E18" s="10" t="s">
        <v>29</v>
      </c>
      <c r="F18" s="11" t="s">
        <v>30</v>
      </c>
      <c r="G18" s="4"/>
      <c r="H18" s="21">
        <f>SUM(G17-H17)</f>
        <v>2805.6</v>
      </c>
    </row>
    <row r="19" spans="1:8" x14ac:dyDescent="0.3">
      <c r="A19" s="75" t="s">
        <v>31</v>
      </c>
      <c r="B19" s="75"/>
      <c r="C19" s="75"/>
      <c r="D19" s="11">
        <v>935.2</v>
      </c>
      <c r="E19" s="10" t="s">
        <v>32</v>
      </c>
      <c r="F19" s="11" t="s">
        <v>33</v>
      </c>
      <c r="G19" s="4"/>
      <c r="H19" s="4"/>
    </row>
    <row r="20" spans="1:8" x14ac:dyDescent="0.3">
      <c r="A20" s="75" t="s">
        <v>34</v>
      </c>
      <c r="B20" s="75"/>
      <c r="C20" s="75"/>
      <c r="D20" s="11">
        <v>935.2</v>
      </c>
      <c r="E20" s="10" t="s">
        <v>35</v>
      </c>
      <c r="F20" s="11" t="s">
        <v>36</v>
      </c>
      <c r="G20" s="4"/>
      <c r="H20" s="4"/>
    </row>
    <row r="21" spans="1:8" x14ac:dyDescent="0.3">
      <c r="A21" s="76" t="s">
        <v>37</v>
      </c>
      <c r="B21" s="76"/>
      <c r="C21" s="76"/>
      <c r="D21" s="14">
        <f>SUM(D18:D20)</f>
        <v>2805.6000000000004</v>
      </c>
      <c r="E21" s="10"/>
      <c r="F21" s="10"/>
      <c r="G21" s="4"/>
      <c r="H21" s="4"/>
    </row>
    <row r="22" spans="1:8" x14ac:dyDescent="0.3">
      <c r="A22" s="4"/>
      <c r="B22" s="4"/>
      <c r="C22" s="4"/>
      <c r="D22" s="4"/>
      <c r="E22" s="4"/>
      <c r="F22" s="4"/>
      <c r="G22" s="4"/>
      <c r="H22" s="4"/>
    </row>
    <row r="23" spans="1:8" x14ac:dyDescent="0.3">
      <c r="A23" s="4"/>
      <c r="B23" s="4"/>
      <c r="C23" s="13" t="s">
        <v>15</v>
      </c>
      <c r="D23" s="13" t="s">
        <v>13</v>
      </c>
      <c r="E23" s="13" t="s">
        <v>38</v>
      </c>
      <c r="F23" s="13" t="s">
        <v>39</v>
      </c>
      <c r="G23" s="13" t="s">
        <v>40</v>
      </c>
      <c r="H23" s="4"/>
    </row>
    <row r="24" spans="1:8" x14ac:dyDescent="0.3">
      <c r="A24" s="4"/>
      <c r="B24" s="4"/>
      <c r="C24" s="13" t="s">
        <v>16</v>
      </c>
      <c r="D24" s="13" t="s">
        <v>41</v>
      </c>
      <c r="E24" s="13" t="s">
        <v>42</v>
      </c>
      <c r="F24" s="13" t="s">
        <v>43</v>
      </c>
      <c r="G24" s="13" t="s">
        <v>44</v>
      </c>
      <c r="H24" s="4"/>
    </row>
    <row r="25" spans="1:8" x14ac:dyDescent="0.3">
      <c r="A25" s="4"/>
      <c r="B25" s="4"/>
      <c r="C25" s="13" t="s">
        <v>17</v>
      </c>
      <c r="D25" s="13" t="s">
        <v>45</v>
      </c>
      <c r="E25" s="13" t="s">
        <v>40</v>
      </c>
      <c r="F25" s="13" t="s">
        <v>44</v>
      </c>
      <c r="G25" s="13" t="s">
        <v>46</v>
      </c>
      <c r="H25" s="4"/>
    </row>
    <row r="26" spans="1:8" x14ac:dyDescent="0.3">
      <c r="A26" s="4"/>
      <c r="B26" s="4"/>
      <c r="C26" s="13" t="s">
        <v>18</v>
      </c>
      <c r="D26" s="13" t="s">
        <v>47</v>
      </c>
      <c r="E26" s="13" t="s">
        <v>48</v>
      </c>
      <c r="F26" s="13" t="s">
        <v>49</v>
      </c>
      <c r="G26" s="13" t="s">
        <v>46</v>
      </c>
      <c r="H26" s="4"/>
    </row>
    <row r="27" spans="1:8" x14ac:dyDescent="0.3">
      <c r="A27" s="4"/>
      <c r="B27" s="4"/>
      <c r="C27" s="13" t="s">
        <v>50</v>
      </c>
      <c r="D27" s="13"/>
      <c r="E27" s="13"/>
      <c r="F27" s="13"/>
      <c r="G27" s="13"/>
      <c r="H27" s="4"/>
    </row>
    <row r="28" spans="1:8" x14ac:dyDescent="0.3">
      <c r="A28" s="4"/>
      <c r="B28" s="4"/>
      <c r="C28" s="4"/>
      <c r="D28" s="4"/>
      <c r="E28" s="4"/>
      <c r="F28" s="4"/>
      <c r="G28" s="4"/>
      <c r="H28" s="4"/>
    </row>
    <row r="29" spans="1:8" x14ac:dyDescent="0.3">
      <c r="A29" s="4"/>
      <c r="B29" s="4"/>
      <c r="C29" s="13" t="s">
        <v>51</v>
      </c>
      <c r="D29" s="13"/>
      <c r="E29" s="4"/>
      <c r="F29" s="4"/>
      <c r="G29" s="4"/>
      <c r="H29" s="4"/>
    </row>
    <row r="30" spans="1:8" x14ac:dyDescent="0.3">
      <c r="A30" s="4"/>
      <c r="B30" s="4"/>
      <c r="C30" s="13" t="s">
        <v>52</v>
      </c>
      <c r="D30" s="13"/>
      <c r="E30" s="4"/>
      <c r="F30" s="4"/>
      <c r="G30" s="4"/>
      <c r="H30" s="4"/>
    </row>
    <row r="31" spans="1:8" x14ac:dyDescent="0.3">
      <c r="A31" s="4"/>
      <c r="B31" s="4"/>
      <c r="C31" s="13" t="s">
        <v>53</v>
      </c>
      <c r="D31" s="13"/>
      <c r="E31" s="4"/>
      <c r="F31" s="4"/>
      <c r="G31" s="4"/>
      <c r="H31" s="4"/>
    </row>
    <row r="32" spans="1:8" x14ac:dyDescent="0.3">
      <c r="A32" s="4"/>
      <c r="B32" s="4"/>
      <c r="C32" s="13" t="s">
        <v>54</v>
      </c>
      <c r="D32" s="13"/>
      <c r="E32" s="4"/>
      <c r="F32" s="4"/>
      <c r="G32" s="4"/>
      <c r="H32" s="4"/>
    </row>
    <row r="33" spans="1:8" x14ac:dyDescent="0.3">
      <c r="A33" s="4"/>
      <c r="B33" s="4"/>
      <c r="C33" s="13" t="s">
        <v>55</v>
      </c>
      <c r="D33" s="13"/>
      <c r="E33" s="4"/>
      <c r="F33" s="4"/>
      <c r="G33" s="4"/>
      <c r="H33" s="4"/>
    </row>
    <row r="34" spans="1:8" x14ac:dyDescent="0.3">
      <c r="A34" s="4"/>
      <c r="B34" s="4"/>
      <c r="C34" s="4"/>
      <c r="D34" s="4"/>
      <c r="E34" s="4"/>
      <c r="F34" s="4"/>
      <c r="G34" s="4"/>
      <c r="H34" s="4"/>
    </row>
  </sheetData>
  <mergeCells count="9">
    <mergeCell ref="A19:C19"/>
    <mergeCell ref="A20:C20"/>
    <mergeCell ref="A21:C21"/>
    <mergeCell ref="B12:B15"/>
    <mergeCell ref="A1:G1"/>
    <mergeCell ref="A2:B2"/>
    <mergeCell ref="B4:B7"/>
    <mergeCell ref="B8:B11"/>
    <mergeCell ref="A18:C18"/>
  </mergeCells>
  <dataValidations count="3">
    <dataValidation type="list" allowBlank="1" showInputMessage="1" showErrorMessage="1" sqref="C8:C11 D23:G27" xr:uid="{00000000-0002-0000-0000-000000000000}">
      <formula1>Options</formula1>
    </dataValidation>
    <dataValidation type="list" allowBlank="1" showInputMessage="1" showErrorMessage="1" sqref="C12:C15" xr:uid="{00000000-0002-0000-0000-000001000000}">
      <formula1>stcse</formula1>
    </dataValidation>
    <dataValidation type="list" allowBlank="1" showInputMessage="1" showErrorMessage="1" sqref="D4:F16" xr:uid="{00000000-0002-0000-0000-000002000000}">
      <formula1>Periods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Subject!$A$2:$A$8</xm:f>
          </x14:formula1>
          <xm:sqref>C4:C7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130" zoomScaleNormal="130" zoomScalePageLayoutView="130" workbookViewId="0">
      <selection activeCell="D16" sqref="D16"/>
    </sheetView>
  </sheetViews>
  <sheetFormatPr defaultColWidth="11" defaultRowHeight="15.6" x14ac:dyDescent="0.3"/>
  <cols>
    <col min="1" max="1" width="19.19921875" customWidth="1"/>
    <col min="2" max="2" width="7.19921875" customWidth="1"/>
    <col min="3" max="3" width="29.5" customWidth="1"/>
    <col min="4" max="7" width="18.69921875" customWidth="1"/>
    <col min="8" max="8" width="22.8984375" customWidth="1"/>
  </cols>
  <sheetData>
    <row r="1" spans="1:8" x14ac:dyDescent="0.3">
      <c r="A1" s="79" t="s">
        <v>0</v>
      </c>
      <c r="B1" s="79"/>
      <c r="C1" s="79"/>
      <c r="D1" s="79"/>
      <c r="E1" s="79"/>
      <c r="F1" s="79"/>
      <c r="G1" s="79"/>
      <c r="H1" s="4"/>
    </row>
    <row r="2" spans="1:8" x14ac:dyDescent="0.3">
      <c r="A2" s="79" t="s">
        <v>1</v>
      </c>
      <c r="B2" s="79"/>
      <c r="C2" s="3">
        <v>40</v>
      </c>
      <c r="D2" s="25" t="s">
        <v>2</v>
      </c>
      <c r="E2" s="25" t="s">
        <v>3</v>
      </c>
      <c r="F2" s="25" t="s">
        <v>4</v>
      </c>
      <c r="G2" s="2"/>
      <c r="H2" s="4"/>
    </row>
    <row r="3" spans="1:8" x14ac:dyDescent="0.3">
      <c r="A3" s="25" t="s">
        <v>5</v>
      </c>
      <c r="B3" s="25"/>
      <c r="C3" s="25" t="s">
        <v>6</v>
      </c>
      <c r="D3" s="25" t="s">
        <v>7</v>
      </c>
      <c r="E3" s="25" t="s">
        <v>7</v>
      </c>
      <c r="F3" s="25" t="s">
        <v>7</v>
      </c>
      <c r="G3" s="25" t="s">
        <v>8</v>
      </c>
      <c r="H3" s="4"/>
    </row>
    <row r="4" spans="1:8" x14ac:dyDescent="0.3">
      <c r="A4" s="5">
        <v>1</v>
      </c>
      <c r="B4" s="80" t="s">
        <v>9</v>
      </c>
      <c r="C4" s="5" t="s">
        <v>10</v>
      </c>
      <c r="D4" s="5">
        <v>4</v>
      </c>
      <c r="E4" s="5">
        <v>5</v>
      </c>
      <c r="F4" s="5">
        <v>5</v>
      </c>
      <c r="G4" s="8">
        <f>SUM(D4:F4)*C2*33.4/60</f>
        <v>311.73333333333335</v>
      </c>
      <c r="H4" s="4"/>
    </row>
    <row r="5" spans="1:8" x14ac:dyDescent="0.3">
      <c r="A5" s="5">
        <v>2</v>
      </c>
      <c r="B5" s="81"/>
      <c r="C5" s="5" t="s">
        <v>11</v>
      </c>
      <c r="D5" s="5">
        <v>4</v>
      </c>
      <c r="E5" s="5">
        <v>5</v>
      </c>
      <c r="F5" s="5">
        <v>5</v>
      </c>
      <c r="G5" s="8">
        <f>SUM(D5:F5)*C2*33.4/60</f>
        <v>311.73333333333335</v>
      </c>
      <c r="H5" s="4"/>
    </row>
    <row r="6" spans="1:8" x14ac:dyDescent="0.3">
      <c r="A6" s="5">
        <v>3</v>
      </c>
      <c r="B6" s="81"/>
      <c r="C6" s="5" t="s">
        <v>12</v>
      </c>
      <c r="D6" s="5">
        <v>4</v>
      </c>
      <c r="E6" s="5">
        <v>5</v>
      </c>
      <c r="F6" s="5">
        <v>5</v>
      </c>
      <c r="G6" s="8">
        <f>SUM(D6:F6)*C2*33.4/60</f>
        <v>311.73333333333335</v>
      </c>
      <c r="H6" s="4"/>
    </row>
    <row r="7" spans="1:8" x14ac:dyDescent="0.3">
      <c r="A7" s="5">
        <v>4</v>
      </c>
      <c r="B7" s="82"/>
      <c r="C7" s="5" t="s">
        <v>13</v>
      </c>
      <c r="D7" s="5">
        <v>4</v>
      </c>
      <c r="E7" s="5">
        <v>3</v>
      </c>
      <c r="F7" s="5">
        <v>3</v>
      </c>
      <c r="G7" s="17">
        <f>SUM(D7:F7)*C2*33.4/60</f>
        <v>222.66666666666666</v>
      </c>
      <c r="H7" s="4"/>
    </row>
    <row r="8" spans="1:8" ht="15" customHeight="1" x14ac:dyDescent="0.3">
      <c r="A8" s="6">
        <v>5</v>
      </c>
      <c r="B8" s="83" t="s">
        <v>14</v>
      </c>
      <c r="C8" s="6" t="s">
        <v>15</v>
      </c>
      <c r="D8" s="6">
        <v>3</v>
      </c>
      <c r="E8" s="6">
        <v>3</v>
      </c>
      <c r="F8" s="6">
        <v>3</v>
      </c>
      <c r="G8" s="17">
        <f>SUM(D8:F8)*C2*33.4/60</f>
        <v>200.4</v>
      </c>
      <c r="H8" s="4"/>
    </row>
    <row r="9" spans="1:8" x14ac:dyDescent="0.3">
      <c r="A9" s="6">
        <v>6</v>
      </c>
      <c r="B9" s="84"/>
      <c r="C9" s="6" t="s">
        <v>16</v>
      </c>
      <c r="D9" s="6">
        <v>4</v>
      </c>
      <c r="E9" s="6">
        <v>3</v>
      </c>
      <c r="F9" s="6">
        <v>3</v>
      </c>
      <c r="G9" s="17">
        <f>SUM(D9:F9)*C2*33.4/60</f>
        <v>222.66666666666666</v>
      </c>
      <c r="H9" s="4"/>
    </row>
    <row r="10" spans="1:8" x14ac:dyDescent="0.3">
      <c r="A10" s="6">
        <v>7</v>
      </c>
      <c r="B10" s="84"/>
      <c r="C10" s="6" t="s">
        <v>17</v>
      </c>
      <c r="D10" s="6">
        <v>3</v>
      </c>
      <c r="E10" s="6">
        <v>3</v>
      </c>
      <c r="F10" s="6">
        <v>3</v>
      </c>
      <c r="G10" s="17">
        <f>SUM(D10:F10)*C2*33.4/60</f>
        <v>200.4</v>
      </c>
      <c r="H10" s="4"/>
    </row>
    <row r="11" spans="1:8" x14ac:dyDescent="0.3">
      <c r="A11" s="6">
        <v>8</v>
      </c>
      <c r="B11" s="84"/>
      <c r="C11" s="6" t="s">
        <v>18</v>
      </c>
      <c r="D11" s="6">
        <v>4</v>
      </c>
      <c r="E11" s="6">
        <v>3</v>
      </c>
      <c r="F11" s="6">
        <v>3</v>
      </c>
      <c r="G11" s="17">
        <f>SUM(D11:F11)*C2*33.4/60</f>
        <v>222.66666666666666</v>
      </c>
      <c r="H11" s="4"/>
    </row>
    <row r="12" spans="1:8" x14ac:dyDescent="0.3">
      <c r="A12" s="6">
        <v>9</v>
      </c>
      <c r="B12" s="84"/>
      <c r="C12" s="6" t="s">
        <v>50</v>
      </c>
      <c r="D12" s="6">
        <v>3</v>
      </c>
      <c r="E12" s="6">
        <v>3</v>
      </c>
      <c r="F12" s="6">
        <v>3</v>
      </c>
      <c r="G12" s="17">
        <f>SUM(D12:F12)*C2*33.4/60</f>
        <v>200.4</v>
      </c>
      <c r="H12" s="4"/>
    </row>
    <row r="13" spans="1:8" ht="15" customHeight="1" x14ac:dyDescent="0.3">
      <c r="A13" s="22">
        <v>10</v>
      </c>
      <c r="B13" s="87" t="s">
        <v>19</v>
      </c>
      <c r="C13" s="22" t="s">
        <v>20</v>
      </c>
      <c r="D13" s="22">
        <v>2</v>
      </c>
      <c r="E13" s="22">
        <v>2</v>
      </c>
      <c r="F13" s="22">
        <v>2</v>
      </c>
      <c r="G13" s="17">
        <f>SUM(D13:F13)*C2*33.4/60</f>
        <v>133.6</v>
      </c>
      <c r="H13" s="4"/>
    </row>
    <row r="14" spans="1:8" x14ac:dyDescent="0.3">
      <c r="A14" s="22">
        <v>11</v>
      </c>
      <c r="B14" s="88"/>
      <c r="C14" s="22" t="s">
        <v>21</v>
      </c>
      <c r="D14" s="22">
        <v>2</v>
      </c>
      <c r="E14" s="22">
        <v>2</v>
      </c>
      <c r="F14" s="22">
        <v>2</v>
      </c>
      <c r="G14" s="17">
        <f>SUM(D14:F14)*C2*33.4/60</f>
        <v>133.6</v>
      </c>
      <c r="H14" s="4"/>
    </row>
    <row r="15" spans="1:8" ht="15" customHeight="1" x14ac:dyDescent="0.3">
      <c r="A15" s="15">
        <v>12</v>
      </c>
      <c r="B15" s="85" t="s">
        <v>24</v>
      </c>
      <c r="C15" s="15" t="s">
        <v>22</v>
      </c>
      <c r="D15" s="15">
        <v>1</v>
      </c>
      <c r="E15" s="15">
        <v>1</v>
      </c>
      <c r="F15" s="15">
        <v>1</v>
      </c>
      <c r="G15" s="17">
        <f>SUM(D15:F15)*C2*33.4/60</f>
        <v>66.8</v>
      </c>
      <c r="H15" s="4"/>
    </row>
    <row r="16" spans="1:8" x14ac:dyDescent="0.3">
      <c r="A16" s="15">
        <v>13</v>
      </c>
      <c r="B16" s="85"/>
      <c r="C16" s="15" t="s">
        <v>23</v>
      </c>
      <c r="D16" s="15">
        <v>1</v>
      </c>
      <c r="E16" s="15">
        <v>1</v>
      </c>
      <c r="F16" s="15">
        <v>1</v>
      </c>
      <c r="G16" s="17">
        <f>SUM(D16:F16)*C2*33.4/60</f>
        <v>66.8</v>
      </c>
      <c r="H16" s="4"/>
    </row>
    <row r="17" spans="1:8" x14ac:dyDescent="0.3">
      <c r="A17" s="15">
        <v>14</v>
      </c>
      <c r="B17" s="86"/>
      <c r="C17" s="15" t="s">
        <v>25</v>
      </c>
      <c r="D17" s="15">
        <v>3</v>
      </c>
      <c r="E17" s="15">
        <v>3</v>
      </c>
      <c r="F17" s="15">
        <v>3</v>
      </c>
      <c r="G17" s="17">
        <f>SUM(D17:F17)*C2*33.4/60</f>
        <v>200.4</v>
      </c>
      <c r="H17" s="20" t="s">
        <v>26</v>
      </c>
    </row>
    <row r="18" spans="1:8" x14ac:dyDescent="0.3">
      <c r="A18" s="9" t="s">
        <v>27</v>
      </c>
      <c r="B18" s="18"/>
      <c r="C18" s="7"/>
      <c r="D18" s="8">
        <f>SUM(D4:D17)</f>
        <v>42</v>
      </c>
      <c r="E18" s="8">
        <f t="shared" ref="E18:F18" si="0">SUM(E4:E17)</f>
        <v>42</v>
      </c>
      <c r="F18" s="8">
        <f t="shared" si="0"/>
        <v>42</v>
      </c>
      <c r="G18" s="17">
        <f>SUM(G4:G17)</f>
        <v>2805.6000000000008</v>
      </c>
      <c r="H18" s="19">
        <v>200.4</v>
      </c>
    </row>
    <row r="19" spans="1:8" x14ac:dyDescent="0.3">
      <c r="A19" s="75" t="s">
        <v>28</v>
      </c>
      <c r="B19" s="75"/>
      <c r="C19" s="75"/>
      <c r="D19" s="11">
        <v>935.2</v>
      </c>
      <c r="E19" s="10" t="s">
        <v>29</v>
      </c>
      <c r="F19" s="11" t="s">
        <v>30</v>
      </c>
      <c r="G19" s="4"/>
      <c r="H19" s="21">
        <f>SUM(G18-H18)</f>
        <v>2605.2000000000007</v>
      </c>
    </row>
    <row r="20" spans="1:8" x14ac:dyDescent="0.3">
      <c r="A20" s="75" t="s">
        <v>31</v>
      </c>
      <c r="B20" s="75"/>
      <c r="C20" s="75"/>
      <c r="D20" s="11">
        <v>935.2</v>
      </c>
      <c r="E20" s="10" t="s">
        <v>32</v>
      </c>
      <c r="F20" s="11" t="s">
        <v>33</v>
      </c>
      <c r="G20" s="4"/>
      <c r="H20" s="4"/>
    </row>
    <row r="21" spans="1:8" x14ac:dyDescent="0.3">
      <c r="A21" s="75" t="s">
        <v>34</v>
      </c>
      <c r="B21" s="75"/>
      <c r="C21" s="75"/>
      <c r="D21" s="11">
        <v>935.2</v>
      </c>
      <c r="E21" s="10" t="s">
        <v>35</v>
      </c>
      <c r="F21" s="11" t="s">
        <v>36</v>
      </c>
      <c r="G21" s="4"/>
      <c r="H21" s="4"/>
    </row>
    <row r="22" spans="1:8" x14ac:dyDescent="0.3">
      <c r="A22" s="76" t="s">
        <v>37</v>
      </c>
      <c r="B22" s="76"/>
      <c r="C22" s="76"/>
      <c r="D22" s="14">
        <f>SUM(D19:D21)</f>
        <v>2805.6000000000004</v>
      </c>
      <c r="E22" s="10"/>
      <c r="F22" s="10"/>
      <c r="G22" s="4"/>
      <c r="H22" s="4"/>
    </row>
    <row r="23" spans="1:8" x14ac:dyDescent="0.3">
      <c r="A23" s="4"/>
      <c r="B23" s="4"/>
      <c r="C23" s="4"/>
      <c r="D23" s="4"/>
      <c r="E23" s="4"/>
      <c r="F23" s="4"/>
      <c r="G23" s="4"/>
      <c r="H23" s="4"/>
    </row>
    <row r="24" spans="1:8" x14ac:dyDescent="0.3">
      <c r="A24" s="4"/>
      <c r="B24" s="4"/>
      <c r="C24" s="13" t="s">
        <v>15</v>
      </c>
      <c r="D24" s="13" t="s">
        <v>13</v>
      </c>
      <c r="E24" s="13" t="s">
        <v>38</v>
      </c>
      <c r="F24" s="13" t="s">
        <v>39</v>
      </c>
      <c r="G24" s="13" t="s">
        <v>40</v>
      </c>
      <c r="H24" s="4"/>
    </row>
    <row r="25" spans="1:8" x14ac:dyDescent="0.3">
      <c r="A25" s="4"/>
      <c r="B25" s="4"/>
      <c r="C25" s="13" t="s">
        <v>16</v>
      </c>
      <c r="D25" s="13" t="s">
        <v>41</v>
      </c>
      <c r="E25" s="13" t="s">
        <v>42</v>
      </c>
      <c r="F25" s="13" t="s">
        <v>43</v>
      </c>
      <c r="G25" s="13" t="s">
        <v>44</v>
      </c>
      <c r="H25" s="4"/>
    </row>
    <row r="26" spans="1:8" x14ac:dyDescent="0.3">
      <c r="A26" s="4"/>
      <c r="B26" s="4"/>
      <c r="C26" s="13" t="s">
        <v>17</v>
      </c>
      <c r="D26" s="13" t="s">
        <v>45</v>
      </c>
      <c r="E26" s="13" t="s">
        <v>40</v>
      </c>
      <c r="F26" s="13" t="s">
        <v>44</v>
      </c>
      <c r="G26" s="13" t="s">
        <v>46</v>
      </c>
      <c r="H26" s="4"/>
    </row>
    <row r="27" spans="1:8" x14ac:dyDescent="0.3">
      <c r="A27" s="4"/>
      <c r="B27" s="4"/>
      <c r="C27" s="13" t="s">
        <v>18</v>
      </c>
      <c r="D27" s="13" t="s">
        <v>47</v>
      </c>
      <c r="E27" s="13" t="s">
        <v>48</v>
      </c>
      <c r="F27" s="13" t="s">
        <v>49</v>
      </c>
      <c r="G27" s="13" t="s">
        <v>46</v>
      </c>
      <c r="H27" s="4"/>
    </row>
    <row r="28" spans="1:8" x14ac:dyDescent="0.3">
      <c r="A28" s="4"/>
      <c r="B28" s="4"/>
      <c r="C28" s="13" t="s">
        <v>50</v>
      </c>
      <c r="D28" s="13"/>
      <c r="E28" s="13"/>
      <c r="F28" s="13"/>
      <c r="G28" s="13"/>
      <c r="H28" s="4"/>
    </row>
    <row r="29" spans="1:8" x14ac:dyDescent="0.3">
      <c r="A29" s="4"/>
      <c r="B29" s="4"/>
      <c r="C29" s="4"/>
      <c r="D29" s="4"/>
      <c r="E29" s="4"/>
      <c r="F29" s="4"/>
      <c r="G29" s="4"/>
      <c r="H29" s="4"/>
    </row>
    <row r="30" spans="1:8" x14ac:dyDescent="0.3">
      <c r="A30" s="4"/>
      <c r="B30" s="4"/>
      <c r="C30" s="13" t="s">
        <v>51</v>
      </c>
      <c r="D30" s="13"/>
      <c r="E30" s="4"/>
      <c r="F30" s="4"/>
      <c r="G30" s="4"/>
      <c r="H30" s="4"/>
    </row>
    <row r="31" spans="1:8" x14ac:dyDescent="0.3">
      <c r="A31" s="4"/>
      <c r="B31" s="4"/>
      <c r="C31" s="13" t="s">
        <v>52</v>
      </c>
      <c r="D31" s="13"/>
      <c r="E31" s="4"/>
      <c r="F31" s="4"/>
      <c r="G31" s="4"/>
      <c r="H31" s="4"/>
    </row>
    <row r="32" spans="1:8" x14ac:dyDescent="0.3">
      <c r="A32" s="4"/>
      <c r="B32" s="4"/>
      <c r="C32" s="13" t="s">
        <v>53</v>
      </c>
      <c r="D32" s="13"/>
      <c r="E32" s="4"/>
      <c r="F32" s="4"/>
      <c r="G32" s="4"/>
      <c r="H32" s="4"/>
    </row>
    <row r="33" spans="1:8" x14ac:dyDescent="0.3">
      <c r="A33" s="4"/>
      <c r="B33" s="4"/>
      <c r="C33" s="13" t="s">
        <v>54</v>
      </c>
      <c r="D33" s="13"/>
      <c r="E33" s="4"/>
      <c r="F33" s="4"/>
      <c r="G33" s="4"/>
      <c r="H33" s="4"/>
    </row>
    <row r="34" spans="1:8" x14ac:dyDescent="0.3">
      <c r="A34" s="4"/>
      <c r="B34" s="4"/>
      <c r="C34" s="13" t="s">
        <v>55</v>
      </c>
      <c r="D34" s="13"/>
      <c r="E34" s="4"/>
      <c r="F34" s="4"/>
      <c r="G34" s="4"/>
      <c r="H34" s="4"/>
    </row>
    <row r="35" spans="1:8" x14ac:dyDescent="0.3">
      <c r="A35" s="4"/>
      <c r="B35" s="4"/>
      <c r="C35" s="4"/>
      <c r="D35" s="4"/>
      <c r="E35" s="4"/>
      <c r="F35" s="4"/>
      <c r="G35" s="4"/>
      <c r="H35" s="4"/>
    </row>
  </sheetData>
  <mergeCells count="10">
    <mergeCell ref="A20:C20"/>
    <mergeCell ref="A21:C21"/>
    <mergeCell ref="A22:C22"/>
    <mergeCell ref="B15:B17"/>
    <mergeCell ref="B13:B14"/>
    <mergeCell ref="A1:G1"/>
    <mergeCell ref="A2:B2"/>
    <mergeCell ref="B4:B7"/>
    <mergeCell ref="B8:B12"/>
    <mergeCell ref="A19:C19"/>
  </mergeCells>
  <dataValidations count="3">
    <dataValidation type="list" allowBlank="1" showInputMessage="1" showErrorMessage="1" sqref="C13:C16" xr:uid="{00000000-0002-0000-0100-000000000000}">
      <formula1>stcse</formula1>
    </dataValidation>
    <dataValidation type="list" allowBlank="1" showInputMessage="1" showErrorMessage="1" sqref="C8:C12 D24:G28" xr:uid="{00000000-0002-0000-0100-000001000000}">
      <formula1>Options</formula1>
    </dataValidation>
    <dataValidation type="list" allowBlank="1" showInputMessage="1" showErrorMessage="1" sqref="D4:F17" xr:uid="{00000000-0002-0000-0100-000002000000}">
      <formula1>Periods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Subject!$A$2:$A$8</xm:f>
          </x14:formula1>
          <xm:sqref>C4:C7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zoomScale="110" zoomScaleNormal="110" zoomScalePageLayoutView="110" workbookViewId="0">
      <selection activeCell="G6" sqref="G6"/>
    </sheetView>
  </sheetViews>
  <sheetFormatPr defaultColWidth="11" defaultRowHeight="15.6" x14ac:dyDescent="0.3"/>
  <cols>
    <col min="1" max="1" width="11" customWidth="1"/>
    <col min="2" max="2" width="23.5" customWidth="1"/>
    <col min="3" max="3" width="36.19921875" customWidth="1"/>
    <col min="4" max="8" width="28.19921875" customWidth="1"/>
    <col min="9" max="9" width="23.69921875" customWidth="1"/>
  </cols>
  <sheetData>
    <row r="1" spans="1:8" ht="18" x14ac:dyDescent="0.35">
      <c r="A1" s="91" t="s">
        <v>56</v>
      </c>
      <c r="B1" s="91"/>
      <c r="C1" s="91"/>
      <c r="D1" s="91"/>
      <c r="E1" s="91"/>
      <c r="F1" s="91"/>
      <c r="G1" s="91"/>
      <c r="H1" s="91"/>
    </row>
    <row r="2" spans="1:8" ht="18" x14ac:dyDescent="0.35">
      <c r="A2" s="27" t="s">
        <v>5</v>
      </c>
      <c r="B2" s="27" t="s">
        <v>57</v>
      </c>
      <c r="C2" s="91" t="s">
        <v>58</v>
      </c>
      <c r="D2" s="91"/>
      <c r="E2" s="91" t="s">
        <v>59</v>
      </c>
      <c r="F2" s="91"/>
      <c r="G2" s="91" t="s">
        <v>60</v>
      </c>
      <c r="H2" s="91"/>
    </row>
    <row r="3" spans="1:8" x14ac:dyDescent="0.3">
      <c r="A3" s="89">
        <v>1</v>
      </c>
      <c r="B3" s="89" t="s">
        <v>61</v>
      </c>
      <c r="C3" t="s">
        <v>62</v>
      </c>
      <c r="E3" t="s">
        <v>63</v>
      </c>
      <c r="F3" t="s">
        <v>64</v>
      </c>
    </row>
    <row r="4" spans="1:8" x14ac:dyDescent="0.3">
      <c r="A4" s="89"/>
      <c r="B4" s="89"/>
      <c r="E4" t="s">
        <v>65</v>
      </c>
      <c r="F4" t="s">
        <v>66</v>
      </c>
    </row>
    <row r="5" spans="1:8" x14ac:dyDescent="0.3">
      <c r="A5" s="89"/>
      <c r="B5" s="89"/>
      <c r="C5" t="s">
        <v>67</v>
      </c>
      <c r="E5" t="s">
        <v>68</v>
      </c>
    </row>
    <row r="6" spans="1:8" x14ac:dyDescent="0.3">
      <c r="A6" s="90">
        <v>2</v>
      </c>
      <c r="B6" s="90" t="s">
        <v>48</v>
      </c>
      <c r="C6" s="12"/>
      <c r="D6" s="12"/>
      <c r="E6" s="12" t="s">
        <v>65</v>
      </c>
      <c r="F6" s="12" t="s">
        <v>69</v>
      </c>
      <c r="G6" s="12"/>
      <c r="H6" s="12"/>
    </row>
    <row r="7" spans="1:8" x14ac:dyDescent="0.3">
      <c r="A7" s="90"/>
      <c r="B7" s="90"/>
      <c r="C7" s="12"/>
      <c r="D7" s="12"/>
      <c r="E7" s="12" t="s">
        <v>65</v>
      </c>
      <c r="F7" s="12"/>
      <c r="G7" s="12"/>
      <c r="H7" s="12"/>
    </row>
    <row r="8" spans="1:8" x14ac:dyDescent="0.3">
      <c r="A8" s="90"/>
      <c r="B8" s="90"/>
      <c r="C8" s="12"/>
      <c r="D8" s="12"/>
      <c r="E8" s="12"/>
      <c r="F8" s="12"/>
      <c r="G8" s="12"/>
      <c r="H8" s="12"/>
    </row>
    <row r="9" spans="1:8" x14ac:dyDescent="0.3">
      <c r="A9" s="89">
        <v>3</v>
      </c>
      <c r="B9" s="89" t="s">
        <v>44</v>
      </c>
    </row>
    <row r="10" spans="1:8" x14ac:dyDescent="0.3">
      <c r="A10" s="89"/>
      <c r="B10" s="89"/>
    </row>
    <row r="11" spans="1:8" x14ac:dyDescent="0.3">
      <c r="A11" s="89"/>
      <c r="B11" s="89"/>
    </row>
    <row r="12" spans="1:8" x14ac:dyDescent="0.3">
      <c r="A12" s="90">
        <v>4</v>
      </c>
      <c r="B12" s="90" t="s">
        <v>40</v>
      </c>
      <c r="C12" s="12" t="s">
        <v>70</v>
      </c>
      <c r="D12" s="12"/>
      <c r="E12" s="12"/>
      <c r="F12" s="12"/>
      <c r="G12" s="12"/>
      <c r="H12" s="12"/>
    </row>
    <row r="13" spans="1:8" x14ac:dyDescent="0.3">
      <c r="A13" s="90"/>
      <c r="B13" s="90"/>
      <c r="C13" s="12"/>
      <c r="D13" s="12"/>
      <c r="E13" s="12"/>
      <c r="F13" s="12"/>
      <c r="G13" s="12"/>
      <c r="H13" s="12"/>
    </row>
    <row r="14" spans="1:8" x14ac:dyDescent="0.3">
      <c r="A14" s="90"/>
      <c r="B14" s="90"/>
      <c r="C14" s="12"/>
      <c r="D14" s="12"/>
      <c r="E14" s="12"/>
      <c r="F14" s="12"/>
      <c r="G14" s="12"/>
      <c r="H14" s="12"/>
    </row>
    <row r="15" spans="1:8" x14ac:dyDescent="0.3">
      <c r="A15" s="89">
        <v>5</v>
      </c>
      <c r="B15" s="89"/>
    </row>
    <row r="16" spans="1:8" x14ac:dyDescent="0.3">
      <c r="A16" s="89"/>
      <c r="B16" s="89"/>
    </row>
    <row r="17" spans="1:8" x14ac:dyDescent="0.3">
      <c r="A17" s="89"/>
      <c r="B17" s="89"/>
    </row>
    <row r="18" spans="1:8" x14ac:dyDescent="0.3">
      <c r="A18" s="90">
        <v>6</v>
      </c>
      <c r="B18" s="90"/>
      <c r="C18" s="12"/>
      <c r="D18" s="12"/>
      <c r="E18" s="12"/>
      <c r="F18" s="12"/>
      <c r="G18" s="12"/>
      <c r="H18" s="12"/>
    </row>
    <row r="19" spans="1:8" x14ac:dyDescent="0.3">
      <c r="A19" s="90"/>
      <c r="B19" s="90"/>
      <c r="C19" s="12"/>
      <c r="D19" s="12"/>
      <c r="E19" s="12"/>
      <c r="F19" s="12"/>
      <c r="G19" s="12"/>
      <c r="H19" s="12"/>
    </row>
    <row r="20" spans="1:8" x14ac:dyDescent="0.3">
      <c r="A20" s="90"/>
      <c r="B20" s="90"/>
      <c r="C20" s="12"/>
      <c r="D20" s="12"/>
      <c r="E20" s="12"/>
      <c r="F20" s="12"/>
      <c r="G20" s="12"/>
      <c r="H20" s="12"/>
    </row>
    <row r="21" spans="1:8" x14ac:dyDescent="0.3">
      <c r="A21" s="89">
        <v>7</v>
      </c>
      <c r="B21" s="89"/>
    </row>
    <row r="22" spans="1:8" x14ac:dyDescent="0.3">
      <c r="A22" s="89"/>
      <c r="B22" s="89"/>
    </row>
    <row r="23" spans="1:8" x14ac:dyDescent="0.3">
      <c r="A23" s="89"/>
      <c r="B23" s="89"/>
    </row>
    <row r="24" spans="1:8" x14ac:dyDescent="0.3">
      <c r="A24" s="90">
        <v>8</v>
      </c>
      <c r="B24" s="90"/>
      <c r="C24" s="12"/>
      <c r="D24" s="12"/>
      <c r="E24" s="12"/>
      <c r="F24" s="12"/>
      <c r="G24" s="12"/>
      <c r="H24" s="12"/>
    </row>
    <row r="25" spans="1:8" x14ac:dyDescent="0.3">
      <c r="A25" s="90"/>
      <c r="B25" s="90"/>
      <c r="C25" s="12"/>
      <c r="D25" s="12"/>
      <c r="E25" s="12"/>
      <c r="F25" s="12"/>
      <c r="G25" s="12"/>
      <c r="H25" s="12"/>
    </row>
    <row r="26" spans="1:8" x14ac:dyDescent="0.3">
      <c r="A26" s="90"/>
      <c r="B26" s="90"/>
      <c r="C26" s="12"/>
      <c r="D26" s="12"/>
      <c r="E26" s="12"/>
      <c r="F26" s="12"/>
      <c r="G26" s="12"/>
      <c r="H26" s="12"/>
    </row>
    <row r="27" spans="1:8" x14ac:dyDescent="0.3">
      <c r="A27" s="89">
        <v>9</v>
      </c>
      <c r="B27" s="89"/>
    </row>
    <row r="28" spans="1:8" x14ac:dyDescent="0.3">
      <c r="A28" s="89"/>
      <c r="B28" s="89"/>
    </row>
    <row r="29" spans="1:8" x14ac:dyDescent="0.3">
      <c r="A29" s="89"/>
      <c r="B29" s="89"/>
    </row>
    <row r="30" spans="1:8" x14ac:dyDescent="0.3">
      <c r="A30" s="90">
        <v>10</v>
      </c>
      <c r="B30" s="90"/>
      <c r="C30" s="12"/>
      <c r="D30" s="12"/>
      <c r="E30" s="12"/>
      <c r="F30" s="12"/>
      <c r="G30" s="12"/>
      <c r="H30" s="12"/>
    </row>
    <row r="31" spans="1:8" x14ac:dyDescent="0.3">
      <c r="A31" s="90"/>
      <c r="B31" s="90"/>
      <c r="C31" s="12"/>
      <c r="D31" s="12"/>
      <c r="E31" s="12"/>
      <c r="F31" s="12"/>
      <c r="G31" s="12"/>
      <c r="H31" s="12"/>
    </row>
    <row r="32" spans="1:8" x14ac:dyDescent="0.3">
      <c r="A32" s="90"/>
      <c r="B32" s="90"/>
      <c r="C32" s="12"/>
      <c r="D32" s="12"/>
      <c r="E32" s="12"/>
      <c r="F32" s="12"/>
      <c r="G32" s="12"/>
      <c r="H32" s="12"/>
    </row>
    <row r="33" spans="1:8" x14ac:dyDescent="0.3">
      <c r="A33" s="89">
        <v>11</v>
      </c>
      <c r="B33" s="89"/>
    </row>
    <row r="34" spans="1:8" x14ac:dyDescent="0.3">
      <c r="A34" s="89"/>
      <c r="B34" s="89"/>
    </row>
    <row r="35" spans="1:8" x14ac:dyDescent="0.3">
      <c r="A35" s="89"/>
      <c r="B35" s="89"/>
    </row>
    <row r="36" spans="1:8" x14ac:dyDescent="0.3">
      <c r="A36" s="90">
        <v>12</v>
      </c>
      <c r="B36" s="90"/>
      <c r="C36" s="12"/>
      <c r="D36" s="12"/>
      <c r="E36" s="12"/>
      <c r="F36" s="12"/>
      <c r="G36" s="12"/>
      <c r="H36" s="12"/>
    </row>
    <row r="37" spans="1:8" x14ac:dyDescent="0.3">
      <c r="A37" s="90"/>
      <c r="B37" s="90"/>
      <c r="C37" s="12"/>
      <c r="D37" s="12"/>
      <c r="E37" s="12"/>
      <c r="F37" s="12"/>
      <c r="G37" s="12"/>
      <c r="H37" s="12"/>
    </row>
    <row r="38" spans="1:8" x14ac:dyDescent="0.3">
      <c r="A38" s="90"/>
      <c r="B38" s="90"/>
      <c r="C38" s="12"/>
      <c r="D38" s="12"/>
      <c r="E38" s="12"/>
      <c r="F38" s="12"/>
      <c r="G38" s="12"/>
      <c r="H38" s="12"/>
    </row>
  </sheetData>
  <mergeCells count="28">
    <mergeCell ref="B21:B23"/>
    <mergeCell ref="B24:B26"/>
    <mergeCell ref="G2:H2"/>
    <mergeCell ref="E2:F2"/>
    <mergeCell ref="C2:D2"/>
    <mergeCell ref="B3:B5"/>
    <mergeCell ref="B6:B8"/>
    <mergeCell ref="A36:A38"/>
    <mergeCell ref="A1:H1"/>
    <mergeCell ref="A3:A5"/>
    <mergeCell ref="A6:A8"/>
    <mergeCell ref="A9:A11"/>
    <mergeCell ref="A12:A14"/>
    <mergeCell ref="A15:A17"/>
    <mergeCell ref="A18:A20"/>
    <mergeCell ref="B27:B29"/>
    <mergeCell ref="B30:B32"/>
    <mergeCell ref="B33:B35"/>
    <mergeCell ref="B36:B38"/>
    <mergeCell ref="B9:B11"/>
    <mergeCell ref="B12:B14"/>
    <mergeCell ref="B15:B17"/>
    <mergeCell ref="B18:B20"/>
    <mergeCell ref="A21:A23"/>
    <mergeCell ref="A24:A26"/>
    <mergeCell ref="A27:A29"/>
    <mergeCell ref="A30:A32"/>
    <mergeCell ref="A33:A35"/>
  </mergeCells>
  <dataValidations count="5">
    <dataValidation type="list" allowBlank="1" showInputMessage="1" showErrorMessage="1" sqref="B3:B38" xr:uid="{00000000-0002-0000-0400-000000000000}">
      <formula1>SSC</formula1>
    </dataValidation>
    <dataValidation type="list" allowBlank="1" showInputMessage="1" showErrorMessage="1" sqref="C3:D38" xr:uid="{00000000-0002-0000-0400-000001000000}">
      <formula1>SSoLs</formula1>
    </dataValidation>
    <dataValidation type="list" allowBlank="1" showInputMessage="1" showErrorMessage="1" sqref="E3:F38" xr:uid="{00000000-0002-0000-0400-000002000000}">
      <formula1>KS</formula1>
    </dataValidation>
    <dataValidation type="list" allowBlank="1" showInputMessage="1" showErrorMessage="1" sqref="G4:H5 G7:H8 G10:H11 G13:H14 G16:H17 G19:H20 G22:H23 G25:H26 G28:H29 G31:H32 G34:H35 G37:H38" xr:uid="{00000000-0002-0000-0400-000003000000}">
      <formula1>methodology</formula1>
    </dataValidation>
    <dataValidation type="list" allowBlank="1" showInputMessage="1" showErrorMessage="1" sqref="G3:H3 G6:H6 G9:H9 G12:H12 G15:H15 G18:H18 G21:H21 G24:H24 G27:H27 G30:H30 G33:H33 G36:H36" xr:uid="{00000000-0002-0000-0400-000004000000}">
      <formula1>litnum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3019-234C-4253-AE2C-A3FEDFA7CCF1}">
  <sheetPr>
    <tabColor rgb="FFC96A6A"/>
    <pageSetUpPr fitToPage="1"/>
  </sheetPr>
  <dimension ref="A1:K23"/>
  <sheetViews>
    <sheetView tabSelected="1" zoomScale="110" zoomScaleNormal="110" zoomScalePageLayoutView="117" workbookViewId="0">
      <selection activeCell="D19" sqref="D19"/>
    </sheetView>
  </sheetViews>
  <sheetFormatPr defaultColWidth="11" defaultRowHeight="15.6" x14ac:dyDescent="0.3"/>
  <cols>
    <col min="2" max="2" width="19.19921875" customWidth="1"/>
    <col min="3" max="3" width="29.5" customWidth="1"/>
    <col min="4" max="4" width="23.19921875" customWidth="1"/>
    <col min="5" max="5" width="26" customWidth="1"/>
    <col min="6" max="6" width="15.59765625" customWidth="1"/>
    <col min="7" max="7" width="15.69921875" customWidth="1"/>
    <col min="8" max="8" width="16" customWidth="1"/>
    <col min="9" max="9" width="26" customWidth="1"/>
    <col min="10" max="10" width="15.69921875" customWidth="1"/>
  </cols>
  <sheetData>
    <row r="1" spans="1:11" ht="45.75" customHeight="1" x14ac:dyDescent="0.3">
      <c r="A1" s="92" t="s">
        <v>187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" x14ac:dyDescent="0.35">
      <c r="A2" s="39"/>
      <c r="B2" s="51" t="s">
        <v>71</v>
      </c>
      <c r="C2" s="52">
        <v>60</v>
      </c>
      <c r="D2" s="39"/>
      <c r="E2" s="39"/>
      <c r="F2" s="93" t="s">
        <v>72</v>
      </c>
      <c r="G2" s="93" t="s">
        <v>73</v>
      </c>
      <c r="H2" s="60"/>
      <c r="I2" s="61"/>
      <c r="J2" s="61"/>
      <c r="K2" s="39"/>
    </row>
    <row r="3" spans="1:11" ht="18" x14ac:dyDescent="0.35">
      <c r="A3" s="39"/>
      <c r="B3" s="51" t="s">
        <v>74</v>
      </c>
      <c r="C3" s="52">
        <v>33.200000000000003</v>
      </c>
      <c r="D3" s="53" t="s">
        <v>2</v>
      </c>
      <c r="E3" s="53" t="s">
        <v>3</v>
      </c>
      <c r="F3" s="93"/>
      <c r="G3" s="93"/>
      <c r="H3" s="60"/>
      <c r="I3" s="61"/>
      <c r="J3" s="61"/>
      <c r="K3" s="39"/>
    </row>
    <row r="4" spans="1:11" ht="38.25" customHeight="1" x14ac:dyDescent="0.35">
      <c r="A4" s="39"/>
      <c r="B4" s="53" t="s">
        <v>5</v>
      </c>
      <c r="C4" s="53" t="s">
        <v>6</v>
      </c>
      <c r="D4" s="53" t="s">
        <v>7</v>
      </c>
      <c r="E4" s="53" t="s">
        <v>7</v>
      </c>
      <c r="F4" s="94"/>
      <c r="G4" s="94"/>
      <c r="H4" s="59" t="s">
        <v>75</v>
      </c>
      <c r="I4" s="53" t="s">
        <v>76</v>
      </c>
      <c r="J4" s="59" t="s">
        <v>77</v>
      </c>
      <c r="K4" s="39"/>
    </row>
    <row r="5" spans="1:11" ht="16.2" customHeight="1" x14ac:dyDescent="0.3">
      <c r="A5" s="39"/>
      <c r="B5" s="44">
        <v>1</v>
      </c>
      <c r="C5" s="43" t="s">
        <v>10</v>
      </c>
      <c r="D5" s="43">
        <v>4</v>
      </c>
      <c r="E5" s="43">
        <v>4</v>
      </c>
      <c r="F5" s="46">
        <f>SUM(D5:E5) * $C$3 * ($C$2/60)</f>
        <v>265.60000000000002</v>
      </c>
      <c r="G5" s="46">
        <v>15</v>
      </c>
      <c r="H5" s="57">
        <v>180</v>
      </c>
      <c r="I5" s="57">
        <f>SUM(F5-G5-H5)</f>
        <v>70.600000000000023</v>
      </c>
      <c r="J5" s="62">
        <f>SUM(I5/H5)</f>
        <v>0.39222222222222236</v>
      </c>
      <c r="K5" s="39"/>
    </row>
    <row r="6" spans="1:11" x14ac:dyDescent="0.3">
      <c r="A6" s="39"/>
      <c r="B6" s="44">
        <v>2</v>
      </c>
      <c r="C6" s="43" t="s">
        <v>11</v>
      </c>
      <c r="D6" s="43">
        <v>4</v>
      </c>
      <c r="E6" s="43">
        <v>4</v>
      </c>
      <c r="F6" s="46">
        <f t="shared" ref="F6:F16" si="0">SUM(D6:E6) * $C$3 * ($C$2/60)</f>
        <v>265.60000000000002</v>
      </c>
      <c r="G6" s="46">
        <v>15</v>
      </c>
      <c r="H6" s="57">
        <v>180</v>
      </c>
      <c r="I6" s="57">
        <f t="shared" ref="I6:I15" si="1">SUM(F6-G6-H6)</f>
        <v>70.600000000000023</v>
      </c>
      <c r="J6" s="62">
        <f t="shared" ref="J6:J15" si="2">SUM(I6/H6)</f>
        <v>0.39222222222222236</v>
      </c>
      <c r="K6" s="39"/>
    </row>
    <row r="7" spans="1:11" x14ac:dyDescent="0.3">
      <c r="A7" s="39"/>
      <c r="B7" s="44">
        <v>3</v>
      </c>
      <c r="C7" s="43" t="s">
        <v>12</v>
      </c>
      <c r="D7" s="43">
        <v>4</v>
      </c>
      <c r="E7" s="43">
        <v>4</v>
      </c>
      <c r="F7" s="46">
        <f t="shared" si="0"/>
        <v>265.60000000000002</v>
      </c>
      <c r="G7" s="46">
        <v>15</v>
      </c>
      <c r="H7" s="57">
        <v>180</v>
      </c>
      <c r="I7" s="57">
        <f t="shared" si="1"/>
        <v>70.600000000000023</v>
      </c>
      <c r="J7" s="62">
        <f t="shared" si="2"/>
        <v>0.39222222222222236</v>
      </c>
      <c r="K7" s="39"/>
    </row>
    <row r="8" spans="1:11" x14ac:dyDescent="0.3">
      <c r="A8" s="39"/>
      <c r="B8" s="44">
        <v>4</v>
      </c>
      <c r="C8" s="43" t="s">
        <v>78</v>
      </c>
      <c r="D8" s="43">
        <v>3</v>
      </c>
      <c r="E8" s="43">
        <v>3</v>
      </c>
      <c r="F8" s="46">
        <f t="shared" si="0"/>
        <v>199.20000000000002</v>
      </c>
      <c r="G8" s="46">
        <v>15</v>
      </c>
      <c r="H8" s="57">
        <v>180</v>
      </c>
      <c r="I8" s="57">
        <f t="shared" si="1"/>
        <v>4.2000000000000171</v>
      </c>
      <c r="J8" s="62">
        <f t="shared" si="2"/>
        <v>2.3333333333333428E-2</v>
      </c>
      <c r="K8" s="39"/>
    </row>
    <row r="9" spans="1:11" x14ac:dyDescent="0.3">
      <c r="A9" s="39"/>
      <c r="B9" s="44">
        <v>5</v>
      </c>
      <c r="C9" s="43" t="s">
        <v>79</v>
      </c>
      <c r="D9" s="43">
        <v>3</v>
      </c>
      <c r="E9" s="43">
        <v>3</v>
      </c>
      <c r="F9" s="46">
        <f t="shared" si="0"/>
        <v>199.20000000000002</v>
      </c>
      <c r="G9" s="46">
        <v>15</v>
      </c>
      <c r="H9" s="57">
        <v>180</v>
      </c>
      <c r="I9" s="57">
        <f t="shared" si="1"/>
        <v>4.2000000000000171</v>
      </c>
      <c r="J9" s="62">
        <f t="shared" si="2"/>
        <v>2.3333333333333428E-2</v>
      </c>
      <c r="K9" s="39"/>
    </row>
    <row r="10" spans="1:11" x14ac:dyDescent="0.3">
      <c r="A10" s="39"/>
      <c r="B10" s="44">
        <v>6</v>
      </c>
      <c r="C10" s="43" t="s">
        <v>80</v>
      </c>
      <c r="D10" s="43">
        <v>3</v>
      </c>
      <c r="E10" s="43">
        <v>3</v>
      </c>
      <c r="F10" s="46">
        <f t="shared" si="0"/>
        <v>199.20000000000002</v>
      </c>
      <c r="G10" s="46">
        <v>15</v>
      </c>
      <c r="H10" s="57">
        <v>180</v>
      </c>
      <c r="I10" s="57">
        <f t="shared" si="1"/>
        <v>4.2000000000000171</v>
      </c>
      <c r="J10" s="62">
        <f t="shared" si="2"/>
        <v>2.3333333333333428E-2</v>
      </c>
      <c r="K10" s="39"/>
    </row>
    <row r="11" spans="1:11" x14ac:dyDescent="0.3">
      <c r="A11" s="39"/>
      <c r="B11" s="44">
        <v>7</v>
      </c>
      <c r="C11" s="43" t="s">
        <v>81</v>
      </c>
      <c r="D11" s="43">
        <v>3</v>
      </c>
      <c r="E11" s="43">
        <v>3</v>
      </c>
      <c r="F11" s="46">
        <f t="shared" si="0"/>
        <v>199.20000000000002</v>
      </c>
      <c r="G11" s="46">
        <v>15</v>
      </c>
      <c r="H11" s="57">
        <v>180</v>
      </c>
      <c r="I11" s="57">
        <f t="shared" si="1"/>
        <v>4.2000000000000171</v>
      </c>
      <c r="J11" s="62">
        <f t="shared" si="2"/>
        <v>2.3333333333333428E-2</v>
      </c>
      <c r="K11" s="39"/>
    </row>
    <row r="12" spans="1:11" x14ac:dyDescent="0.3">
      <c r="A12" s="39"/>
      <c r="B12" s="44">
        <v>8</v>
      </c>
      <c r="C12" s="43" t="s">
        <v>82</v>
      </c>
      <c r="D12" s="43">
        <v>1</v>
      </c>
      <c r="E12" s="43">
        <v>1</v>
      </c>
      <c r="F12" s="46">
        <f t="shared" si="0"/>
        <v>66.400000000000006</v>
      </c>
      <c r="G12" s="46">
        <v>5</v>
      </c>
      <c r="H12" s="57">
        <v>88</v>
      </c>
      <c r="I12" s="57">
        <f t="shared" si="1"/>
        <v>-26.599999999999994</v>
      </c>
      <c r="J12" s="62">
        <f t="shared" si="2"/>
        <v>-0.30227272727272719</v>
      </c>
      <c r="K12" s="39"/>
    </row>
    <row r="13" spans="1:11" x14ac:dyDescent="0.3">
      <c r="A13" s="39"/>
      <c r="B13" s="44">
        <v>9</v>
      </c>
      <c r="C13" s="43" t="s">
        <v>23</v>
      </c>
      <c r="D13" s="43">
        <v>1</v>
      </c>
      <c r="E13" s="43">
        <v>0</v>
      </c>
      <c r="F13" s="46">
        <f t="shared" si="0"/>
        <v>33.200000000000003</v>
      </c>
      <c r="G13" s="46">
        <v>5</v>
      </c>
      <c r="H13" s="57">
        <v>60</v>
      </c>
      <c r="I13" s="57">
        <f t="shared" si="1"/>
        <v>-31.799999999999997</v>
      </c>
      <c r="J13" s="62">
        <f t="shared" si="2"/>
        <v>-0.52999999999999992</v>
      </c>
      <c r="K13" s="39"/>
    </row>
    <row r="14" spans="1:11" x14ac:dyDescent="0.3">
      <c r="A14" s="39"/>
      <c r="B14" s="44">
        <v>10</v>
      </c>
      <c r="C14" s="43" t="s">
        <v>189</v>
      </c>
      <c r="D14" s="43">
        <v>1</v>
      </c>
      <c r="E14" s="43">
        <v>1</v>
      </c>
      <c r="F14" s="46">
        <f t="shared" si="0"/>
        <v>66.400000000000006</v>
      </c>
      <c r="G14" s="46">
        <v>5</v>
      </c>
      <c r="H14" s="46"/>
      <c r="I14" s="57">
        <f t="shared" si="1"/>
        <v>61.400000000000006</v>
      </c>
      <c r="J14" s="62" t="e">
        <f t="shared" si="2"/>
        <v>#DIV/0!</v>
      </c>
      <c r="K14" s="39"/>
    </row>
    <row r="15" spans="1:11" ht="36.75" customHeight="1" x14ac:dyDescent="0.3">
      <c r="A15" s="39"/>
      <c r="B15" s="44">
        <v>11</v>
      </c>
      <c r="C15" s="45" t="s">
        <v>190</v>
      </c>
      <c r="D15" s="44">
        <v>1</v>
      </c>
      <c r="E15" s="44">
        <v>1</v>
      </c>
      <c r="F15" s="46">
        <f t="shared" si="0"/>
        <v>66.400000000000006</v>
      </c>
      <c r="G15" s="46">
        <v>5</v>
      </c>
      <c r="H15" s="57">
        <v>108</v>
      </c>
      <c r="I15" s="57">
        <f t="shared" si="1"/>
        <v>-46.599999999999994</v>
      </c>
      <c r="J15" s="62">
        <f t="shared" si="2"/>
        <v>-0.43148148148148141</v>
      </c>
      <c r="K15" s="39"/>
    </row>
    <row r="16" spans="1:11" ht="15.75" customHeight="1" x14ac:dyDescent="0.3">
      <c r="A16" s="39"/>
      <c r="B16" s="44">
        <v>12</v>
      </c>
      <c r="C16" s="45" t="s">
        <v>84</v>
      </c>
      <c r="D16" s="44">
        <v>0</v>
      </c>
      <c r="E16" s="44">
        <v>1</v>
      </c>
      <c r="F16" s="46">
        <f t="shared" si="0"/>
        <v>33.200000000000003</v>
      </c>
      <c r="G16" s="65">
        <v>5</v>
      </c>
      <c r="H16" s="63"/>
      <c r="I16" s="63"/>
      <c r="J16" s="64"/>
      <c r="K16" s="39"/>
    </row>
    <row r="17" spans="1:11" x14ac:dyDescent="0.3">
      <c r="A17" s="39"/>
      <c r="B17" s="49"/>
      <c r="C17" s="50"/>
      <c r="D17" s="48">
        <f>SUM(D5:D16)</f>
        <v>28</v>
      </c>
      <c r="E17" s="48">
        <f>SUM(E5:E16)</f>
        <v>28</v>
      </c>
      <c r="F17" s="47">
        <f>SUM(F5:F16)</f>
        <v>1859.2000000000005</v>
      </c>
      <c r="G17" s="58"/>
      <c r="H17" s="58"/>
      <c r="I17" s="41"/>
      <c r="J17" s="42"/>
      <c r="K17" s="39"/>
    </row>
    <row r="18" spans="1:1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">
      <c r="A19" s="39"/>
      <c r="B19" s="54" t="s">
        <v>15</v>
      </c>
      <c r="C19" s="55" t="s">
        <v>85</v>
      </c>
      <c r="D19" s="55" t="s">
        <v>86</v>
      </c>
      <c r="E19" s="55" t="s">
        <v>87</v>
      </c>
      <c r="F19" s="55" t="s">
        <v>44</v>
      </c>
      <c r="G19" s="55" t="s">
        <v>42</v>
      </c>
      <c r="H19" s="55" t="s">
        <v>88</v>
      </c>
      <c r="I19" s="55" t="s">
        <v>89</v>
      </c>
      <c r="J19" s="55" t="s">
        <v>47</v>
      </c>
      <c r="K19" s="39"/>
    </row>
    <row r="20" spans="1:11" ht="46.8" x14ac:dyDescent="0.3">
      <c r="A20" s="39"/>
      <c r="B20" s="54" t="s">
        <v>16</v>
      </c>
      <c r="C20" s="55" t="s">
        <v>86</v>
      </c>
      <c r="D20" s="55" t="s">
        <v>90</v>
      </c>
      <c r="E20" s="55" t="s">
        <v>91</v>
      </c>
      <c r="F20" s="55" t="s">
        <v>48</v>
      </c>
      <c r="G20" s="55" t="s">
        <v>92</v>
      </c>
      <c r="H20" s="56" t="s">
        <v>93</v>
      </c>
      <c r="I20" s="55" t="s">
        <v>40</v>
      </c>
      <c r="J20" s="55" t="s">
        <v>42</v>
      </c>
      <c r="K20" s="39"/>
    </row>
    <row r="21" spans="1:11" ht="46.8" x14ac:dyDescent="0.3">
      <c r="A21" s="39"/>
      <c r="B21" s="54" t="s">
        <v>17</v>
      </c>
      <c r="C21" s="55" t="s">
        <v>94</v>
      </c>
      <c r="D21" s="55" t="s">
        <v>95</v>
      </c>
      <c r="E21" s="56" t="s">
        <v>96</v>
      </c>
      <c r="F21" s="55" t="s">
        <v>49</v>
      </c>
      <c r="G21" s="56" t="s">
        <v>93</v>
      </c>
      <c r="H21" s="55" t="s">
        <v>39</v>
      </c>
      <c r="I21" s="55" t="s">
        <v>41</v>
      </c>
      <c r="J21" s="55" t="s">
        <v>86</v>
      </c>
      <c r="K21" s="39"/>
    </row>
    <row r="22" spans="1:11" x14ac:dyDescent="0.3">
      <c r="A22" s="39"/>
      <c r="B22" s="54" t="s">
        <v>18</v>
      </c>
      <c r="C22" s="55" t="s">
        <v>38</v>
      </c>
      <c r="D22" s="55" t="s">
        <v>90</v>
      </c>
      <c r="E22" s="55" t="s">
        <v>95</v>
      </c>
      <c r="F22" s="55" t="s">
        <v>91</v>
      </c>
      <c r="G22" s="55" t="s">
        <v>47</v>
      </c>
      <c r="H22" s="55" t="s">
        <v>44</v>
      </c>
      <c r="I22" s="55" t="s">
        <v>97</v>
      </c>
      <c r="J22" s="55" t="s">
        <v>86</v>
      </c>
      <c r="K22" s="39"/>
    </row>
    <row r="23" spans="1:1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</sheetData>
  <mergeCells count="3">
    <mergeCell ref="A1:K1"/>
    <mergeCell ref="F2:F4"/>
    <mergeCell ref="G2:G4"/>
  </mergeCells>
  <conditionalFormatting sqref="I5:I15">
    <cfRule type="expression" dxfId="17" priority="4">
      <formula>$I5&lt;0</formula>
    </cfRule>
    <cfRule type="expression" dxfId="16" priority="5">
      <formula>$F5=0</formula>
    </cfRule>
    <cfRule type="expression" dxfId="15" priority="6">
      <formula>$F5&gt;0</formula>
    </cfRule>
  </conditionalFormatting>
  <conditionalFormatting sqref="J5:J15">
    <cfRule type="expression" dxfId="14" priority="1">
      <formula>$J5&lt;0</formula>
    </cfRule>
    <cfRule type="expression" dxfId="13" priority="2">
      <formula>$J5=0</formula>
    </cfRule>
    <cfRule type="expression" dxfId="12" priority="3">
      <formula>$J5&gt;0</formula>
    </cfRule>
  </conditionalFormatting>
  <pageMargins left="0.75" right="0.75" top="1" bottom="1" header="0.5" footer="0.5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22108D-B7ED-4F00-A609-70652D5BD061}">
          <x14:formula1>
            <xm:f>Subject!$C$2:$C$8</xm:f>
          </x14:formula1>
          <xm:sqref>D5:E16</xm:sqref>
        </x14:dataValidation>
        <x14:dataValidation type="list" allowBlank="1" showInputMessage="1" xr:uid="{B17A95AF-C209-40A1-BADB-BE66A8B4F458}">
          <x14:formula1>
            <xm:f>Subject!$G$66:$G$116</xm:f>
          </x14:formula1>
          <xm:sqref>C5:C16</xm:sqref>
        </x14:dataValidation>
        <x14:dataValidation type="list" allowBlank="1" showInputMessage="1" xr:uid="{D84AD2C8-FDCD-41D7-8D79-E2789A8D6204}">
          <x14:formula1>
            <xm:f>Subject!$B$2:$B$66</xm:f>
          </x14:formula1>
          <xm:sqref>C19:J22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2670-713C-4026-80B7-A4CC5EA5D946}">
  <sheetPr>
    <tabColor rgb="FF2E8B8B"/>
    <pageSetUpPr fitToPage="1"/>
  </sheetPr>
  <dimension ref="A1:K23"/>
  <sheetViews>
    <sheetView topLeftCell="A2" zoomScale="110" zoomScaleNormal="110" zoomScalePageLayoutView="117" workbookViewId="0">
      <selection activeCell="D20" sqref="D20"/>
    </sheetView>
  </sheetViews>
  <sheetFormatPr defaultColWidth="11" defaultRowHeight="15.6" x14ac:dyDescent="0.3"/>
  <cols>
    <col min="2" max="2" width="19.19921875" customWidth="1"/>
    <col min="3" max="3" width="29.5" customWidth="1"/>
    <col min="4" max="4" width="23.19921875" customWidth="1"/>
    <col min="5" max="5" width="26" customWidth="1"/>
    <col min="6" max="6" width="15.59765625" customWidth="1"/>
    <col min="7" max="7" width="15.69921875" customWidth="1"/>
    <col min="8" max="8" width="16" customWidth="1"/>
    <col min="9" max="9" width="26" customWidth="1"/>
    <col min="10" max="10" width="15.69921875" customWidth="1"/>
  </cols>
  <sheetData>
    <row r="1" spans="1:11" ht="45.75" customHeight="1" x14ac:dyDescent="0.3">
      <c r="A1" s="92" t="s">
        <v>186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" x14ac:dyDescent="0.35">
      <c r="A2" s="39"/>
      <c r="B2" s="51" t="s">
        <v>71</v>
      </c>
      <c r="C2" s="52">
        <v>60</v>
      </c>
      <c r="D2" s="39"/>
      <c r="E2" s="39"/>
      <c r="F2" s="93" t="s">
        <v>72</v>
      </c>
      <c r="G2" s="93" t="s">
        <v>73</v>
      </c>
      <c r="H2" s="60"/>
      <c r="I2" s="61"/>
      <c r="J2" s="61"/>
      <c r="K2" s="39"/>
    </row>
    <row r="3" spans="1:11" ht="18" x14ac:dyDescent="0.35">
      <c r="A3" s="39"/>
      <c r="B3" s="51" t="s">
        <v>74</v>
      </c>
      <c r="C3" s="52">
        <v>33.200000000000003</v>
      </c>
      <c r="D3" s="53" t="s">
        <v>2</v>
      </c>
      <c r="E3" s="53" t="s">
        <v>3</v>
      </c>
      <c r="F3" s="93"/>
      <c r="G3" s="93"/>
      <c r="H3" s="60"/>
      <c r="I3" s="61"/>
      <c r="J3" s="61"/>
      <c r="K3" s="39"/>
    </row>
    <row r="4" spans="1:11" ht="38.25" customHeight="1" x14ac:dyDescent="0.35">
      <c r="A4" s="39"/>
      <c r="B4" s="53" t="s">
        <v>5</v>
      </c>
      <c r="C4" s="53" t="s">
        <v>6</v>
      </c>
      <c r="D4" s="53" t="s">
        <v>7</v>
      </c>
      <c r="E4" s="53" t="s">
        <v>7</v>
      </c>
      <c r="F4" s="94"/>
      <c r="G4" s="94"/>
      <c r="H4" s="59" t="s">
        <v>75</v>
      </c>
      <c r="I4" s="53" t="s">
        <v>76</v>
      </c>
      <c r="J4" s="59" t="s">
        <v>77</v>
      </c>
      <c r="K4" s="39"/>
    </row>
    <row r="5" spans="1:11" ht="16.2" customHeight="1" x14ac:dyDescent="0.3">
      <c r="A5" s="39"/>
      <c r="B5" s="44">
        <v>1</v>
      </c>
      <c r="C5" s="43" t="s">
        <v>10</v>
      </c>
      <c r="D5" s="43"/>
      <c r="E5" s="43"/>
      <c r="F5" s="46">
        <f>SUM(D5:E5) * $C$3 * ($C$2/60)</f>
        <v>0</v>
      </c>
      <c r="G5" s="46">
        <v>15</v>
      </c>
      <c r="H5" s="57">
        <v>180</v>
      </c>
      <c r="I5" s="57">
        <f>SUM(F5-G5-H5)</f>
        <v>-195</v>
      </c>
      <c r="J5" s="62">
        <f>SUM(I5/H5)</f>
        <v>-1.0833333333333333</v>
      </c>
      <c r="K5" s="39"/>
    </row>
    <row r="6" spans="1:11" x14ac:dyDescent="0.3">
      <c r="A6" s="39"/>
      <c r="B6" s="44">
        <v>2</v>
      </c>
      <c r="C6" s="43" t="s">
        <v>11</v>
      </c>
      <c r="D6" s="43"/>
      <c r="E6" s="43"/>
      <c r="F6" s="46">
        <f t="shared" ref="F6:F16" si="0">SUM(D6:E6) * $C$3 * ($C$2/60)</f>
        <v>0</v>
      </c>
      <c r="G6" s="46">
        <v>15</v>
      </c>
      <c r="H6" s="57">
        <v>180</v>
      </c>
      <c r="I6" s="57">
        <f t="shared" ref="I6:I15" si="1">SUM(F6-G6-H6)</f>
        <v>-195</v>
      </c>
      <c r="J6" s="62">
        <f t="shared" ref="J6:J15" si="2">SUM(I6/H6)</f>
        <v>-1.0833333333333333</v>
      </c>
      <c r="K6" s="39"/>
    </row>
    <row r="7" spans="1:11" x14ac:dyDescent="0.3">
      <c r="A7" s="39"/>
      <c r="B7" s="44">
        <v>3</v>
      </c>
      <c r="C7" s="43" t="s">
        <v>12</v>
      </c>
      <c r="D7" s="43"/>
      <c r="E7" s="43"/>
      <c r="F7" s="46">
        <f t="shared" si="0"/>
        <v>0</v>
      </c>
      <c r="G7" s="46">
        <v>15</v>
      </c>
      <c r="H7" s="57">
        <v>180</v>
      </c>
      <c r="I7" s="57">
        <f t="shared" si="1"/>
        <v>-195</v>
      </c>
      <c r="J7" s="62">
        <f t="shared" si="2"/>
        <v>-1.0833333333333333</v>
      </c>
      <c r="K7" s="39"/>
    </row>
    <row r="8" spans="1:11" x14ac:dyDescent="0.3">
      <c r="A8" s="39"/>
      <c r="B8" s="44">
        <v>4</v>
      </c>
      <c r="C8" s="43" t="s">
        <v>78</v>
      </c>
      <c r="D8" s="43"/>
      <c r="E8" s="43"/>
      <c r="F8" s="46">
        <f t="shared" si="0"/>
        <v>0</v>
      </c>
      <c r="G8" s="46">
        <v>15</v>
      </c>
      <c r="H8" s="57">
        <v>180</v>
      </c>
      <c r="I8" s="57">
        <f t="shared" si="1"/>
        <v>-195</v>
      </c>
      <c r="J8" s="62">
        <f t="shared" si="2"/>
        <v>-1.0833333333333333</v>
      </c>
      <c r="K8" s="39"/>
    </row>
    <row r="9" spans="1:11" x14ac:dyDescent="0.3">
      <c r="A9" s="39"/>
      <c r="B9" s="44">
        <v>5</v>
      </c>
      <c r="C9" s="43" t="s">
        <v>79</v>
      </c>
      <c r="D9" s="43"/>
      <c r="E9" s="43"/>
      <c r="F9" s="46">
        <f t="shared" si="0"/>
        <v>0</v>
      </c>
      <c r="G9" s="46">
        <v>15</v>
      </c>
      <c r="H9" s="57">
        <v>180</v>
      </c>
      <c r="I9" s="57">
        <f t="shared" si="1"/>
        <v>-195</v>
      </c>
      <c r="J9" s="62">
        <f t="shared" si="2"/>
        <v>-1.0833333333333333</v>
      </c>
      <c r="K9" s="39"/>
    </row>
    <row r="10" spans="1:11" x14ac:dyDescent="0.3">
      <c r="A10" s="39"/>
      <c r="B10" s="44">
        <v>6</v>
      </c>
      <c r="C10" s="43" t="s">
        <v>80</v>
      </c>
      <c r="D10" s="43"/>
      <c r="E10" s="43"/>
      <c r="F10" s="46">
        <f t="shared" si="0"/>
        <v>0</v>
      </c>
      <c r="G10" s="46">
        <v>15</v>
      </c>
      <c r="H10" s="57">
        <v>180</v>
      </c>
      <c r="I10" s="57">
        <f t="shared" si="1"/>
        <v>-195</v>
      </c>
      <c r="J10" s="62">
        <f t="shared" si="2"/>
        <v>-1.0833333333333333</v>
      </c>
      <c r="K10" s="39"/>
    </row>
    <row r="11" spans="1:11" x14ac:dyDescent="0.3">
      <c r="A11" s="39"/>
      <c r="B11" s="44">
        <v>7</v>
      </c>
      <c r="C11" s="43" t="s">
        <v>81</v>
      </c>
      <c r="D11" s="43"/>
      <c r="E11" s="43"/>
      <c r="F11" s="46">
        <f t="shared" si="0"/>
        <v>0</v>
      </c>
      <c r="G11" s="46">
        <v>15</v>
      </c>
      <c r="H11" s="57">
        <v>180</v>
      </c>
      <c r="I11" s="57">
        <f t="shared" si="1"/>
        <v>-195</v>
      </c>
      <c r="J11" s="62">
        <f t="shared" si="2"/>
        <v>-1.0833333333333333</v>
      </c>
      <c r="K11" s="39"/>
    </row>
    <row r="12" spans="1:11" x14ac:dyDescent="0.3">
      <c r="A12" s="39"/>
      <c r="B12" s="44">
        <v>8</v>
      </c>
      <c r="C12" s="43" t="s">
        <v>82</v>
      </c>
      <c r="D12" s="43"/>
      <c r="E12" s="43"/>
      <c r="F12" s="46">
        <f t="shared" si="0"/>
        <v>0</v>
      </c>
      <c r="G12" s="46">
        <v>5</v>
      </c>
      <c r="H12" s="57">
        <v>88</v>
      </c>
      <c r="I12" s="57">
        <f t="shared" si="1"/>
        <v>-93</v>
      </c>
      <c r="J12" s="62">
        <f t="shared" si="2"/>
        <v>-1.0568181818181819</v>
      </c>
      <c r="K12" s="39"/>
    </row>
    <row r="13" spans="1:11" x14ac:dyDescent="0.3">
      <c r="A13" s="39"/>
      <c r="B13" s="44">
        <v>9</v>
      </c>
      <c r="C13" s="43" t="s">
        <v>23</v>
      </c>
      <c r="D13" s="43"/>
      <c r="E13" s="43"/>
      <c r="F13" s="46">
        <f t="shared" si="0"/>
        <v>0</v>
      </c>
      <c r="G13" s="46">
        <v>5</v>
      </c>
      <c r="H13" s="57">
        <v>60</v>
      </c>
      <c r="I13" s="57">
        <f t="shared" si="1"/>
        <v>-65</v>
      </c>
      <c r="J13" s="62">
        <f t="shared" si="2"/>
        <v>-1.0833333333333333</v>
      </c>
      <c r="K13" s="39"/>
    </row>
    <row r="14" spans="1:11" x14ac:dyDescent="0.3">
      <c r="A14" s="39"/>
      <c r="B14" s="44">
        <v>10</v>
      </c>
      <c r="C14" s="43" t="s">
        <v>189</v>
      </c>
      <c r="D14" s="43"/>
      <c r="E14" s="43"/>
      <c r="F14" s="46">
        <f t="shared" si="0"/>
        <v>0</v>
      </c>
      <c r="G14" s="46">
        <v>5</v>
      </c>
      <c r="H14" s="46">
        <v>120</v>
      </c>
      <c r="I14" s="57">
        <f t="shared" si="1"/>
        <v>-125</v>
      </c>
      <c r="J14" s="62">
        <f t="shared" si="2"/>
        <v>-1.0416666666666667</v>
      </c>
      <c r="K14" s="39"/>
    </row>
    <row r="15" spans="1:11" ht="36.75" customHeight="1" x14ac:dyDescent="0.3">
      <c r="A15" s="39"/>
      <c r="B15" s="44">
        <v>11</v>
      </c>
      <c r="C15" s="45" t="s">
        <v>98</v>
      </c>
      <c r="D15" s="44"/>
      <c r="E15" s="44"/>
      <c r="F15" s="46">
        <f t="shared" si="0"/>
        <v>0</v>
      </c>
      <c r="G15" s="46">
        <v>5</v>
      </c>
      <c r="H15" s="57">
        <v>120</v>
      </c>
      <c r="I15" s="57">
        <f t="shared" si="1"/>
        <v>-125</v>
      </c>
      <c r="J15" s="62">
        <f t="shared" si="2"/>
        <v>-1.0416666666666667</v>
      </c>
      <c r="K15" s="39"/>
    </row>
    <row r="16" spans="1:11" ht="15.75" customHeight="1" x14ac:dyDescent="0.3">
      <c r="A16" s="39"/>
      <c r="B16" s="44">
        <v>12</v>
      </c>
      <c r="C16" s="45" t="s">
        <v>99</v>
      </c>
      <c r="D16" s="44"/>
      <c r="E16" s="44"/>
      <c r="F16" s="46">
        <f t="shared" si="0"/>
        <v>0</v>
      </c>
      <c r="G16" s="65">
        <v>5</v>
      </c>
      <c r="H16" s="63"/>
      <c r="I16" s="63"/>
      <c r="J16" s="64"/>
      <c r="K16" s="39"/>
    </row>
    <row r="17" spans="1:11" x14ac:dyDescent="0.3">
      <c r="A17" s="39"/>
      <c r="B17" s="49"/>
      <c r="C17" s="50"/>
      <c r="D17" s="48">
        <f>SUM(D5:D16)</f>
        <v>0</v>
      </c>
      <c r="E17" s="48">
        <f>SUM(E5:E16)</f>
        <v>0</v>
      </c>
      <c r="F17" s="47">
        <f>SUM(F5:F16)</f>
        <v>0</v>
      </c>
      <c r="G17" s="58"/>
      <c r="H17" s="58"/>
      <c r="I17" s="41"/>
      <c r="J17" s="42"/>
      <c r="K17" s="39"/>
    </row>
    <row r="18" spans="1:1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">
      <c r="A19" s="39"/>
      <c r="B19" s="54" t="s">
        <v>15</v>
      </c>
      <c r="C19" s="55" t="s">
        <v>85</v>
      </c>
      <c r="D19" s="55" t="s">
        <v>86</v>
      </c>
      <c r="E19" s="55" t="s">
        <v>87</v>
      </c>
      <c r="F19" s="55" t="s">
        <v>44</v>
      </c>
      <c r="G19" s="55" t="s">
        <v>42</v>
      </c>
      <c r="H19" s="55" t="s">
        <v>88</v>
      </c>
      <c r="I19" s="55" t="s">
        <v>89</v>
      </c>
      <c r="J19" s="55" t="s">
        <v>47</v>
      </c>
      <c r="K19" s="39"/>
    </row>
    <row r="20" spans="1:11" ht="46.8" x14ac:dyDescent="0.3">
      <c r="A20" s="39"/>
      <c r="B20" s="54" t="s">
        <v>16</v>
      </c>
      <c r="C20" s="55" t="s">
        <v>86</v>
      </c>
      <c r="D20" s="55" t="s">
        <v>90</v>
      </c>
      <c r="E20" s="55" t="s">
        <v>91</v>
      </c>
      <c r="F20" s="55" t="s">
        <v>48</v>
      </c>
      <c r="G20" s="55" t="s">
        <v>92</v>
      </c>
      <c r="H20" s="56" t="s">
        <v>93</v>
      </c>
      <c r="I20" s="55" t="s">
        <v>40</v>
      </c>
      <c r="J20" s="55" t="s">
        <v>42</v>
      </c>
      <c r="K20" s="39"/>
    </row>
    <row r="21" spans="1:11" ht="46.8" x14ac:dyDescent="0.3">
      <c r="A21" s="39"/>
      <c r="B21" s="54" t="s">
        <v>17</v>
      </c>
      <c r="C21" s="55" t="s">
        <v>94</v>
      </c>
      <c r="D21" s="55" t="s">
        <v>95</v>
      </c>
      <c r="E21" s="56" t="s">
        <v>96</v>
      </c>
      <c r="F21" s="55" t="s">
        <v>49</v>
      </c>
      <c r="G21" s="56" t="s">
        <v>93</v>
      </c>
      <c r="H21" s="55" t="s">
        <v>39</v>
      </c>
      <c r="I21" s="55" t="s">
        <v>41</v>
      </c>
      <c r="J21" s="55" t="s">
        <v>86</v>
      </c>
      <c r="K21" s="39"/>
    </row>
    <row r="22" spans="1:11" x14ac:dyDescent="0.3">
      <c r="A22" s="39"/>
      <c r="B22" s="54" t="s">
        <v>18</v>
      </c>
      <c r="C22" s="55" t="s">
        <v>38</v>
      </c>
      <c r="D22" s="55" t="s">
        <v>90</v>
      </c>
      <c r="E22" s="55" t="s">
        <v>95</v>
      </c>
      <c r="F22" s="55" t="s">
        <v>91</v>
      </c>
      <c r="G22" s="55" t="s">
        <v>47</v>
      </c>
      <c r="H22" s="55" t="s">
        <v>44</v>
      </c>
      <c r="I22" s="55" t="s">
        <v>97</v>
      </c>
      <c r="J22" s="55" t="s">
        <v>86</v>
      </c>
      <c r="K22" s="39"/>
    </row>
    <row r="23" spans="1:1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</sheetData>
  <mergeCells count="3">
    <mergeCell ref="A1:K1"/>
    <mergeCell ref="F2:F4"/>
    <mergeCell ref="G2:G4"/>
  </mergeCells>
  <conditionalFormatting sqref="I5:I15">
    <cfRule type="expression" dxfId="11" priority="4">
      <formula>$I5&lt;0</formula>
    </cfRule>
    <cfRule type="expression" dxfId="10" priority="5">
      <formula>$I5=0</formula>
    </cfRule>
    <cfRule type="expression" dxfId="9" priority="6">
      <formula>$I5&gt;0</formula>
    </cfRule>
  </conditionalFormatting>
  <conditionalFormatting sqref="J5:J15">
    <cfRule type="expression" dxfId="8" priority="1">
      <formula>$J5&lt;0</formula>
    </cfRule>
    <cfRule type="expression" dxfId="7" priority="2">
      <formula>$J5=0</formula>
    </cfRule>
    <cfRule type="expression" dxfId="6" priority="3">
      <formula>$J5&gt;0</formula>
    </cfRule>
  </conditionalFormatting>
  <pageMargins left="0.75" right="0.75" top="1" bottom="1" header="0.5" footer="0.5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2D5B27-7004-49D2-A8F2-32605F8CF86D}">
          <x14:formula1>
            <xm:f>Subject!$C$2:$C$8</xm:f>
          </x14:formula1>
          <xm:sqref>D5:E16</xm:sqref>
        </x14:dataValidation>
        <x14:dataValidation type="list" allowBlank="1" showInputMessage="1" xr:uid="{B6427DAE-ED69-492A-B6AE-51B9440EAEDD}">
          <x14:formula1>
            <xm:f>Subject!$G$66:$G$116</xm:f>
          </x14:formula1>
          <xm:sqref>C5:C16</xm:sqref>
        </x14:dataValidation>
        <x14:dataValidation type="list" allowBlank="1" showInputMessage="1" xr:uid="{E5918A58-E43F-4DE1-90DF-C100A517B726}">
          <x14:formula1>
            <xm:f>Subject!$B$2:$B$66</xm:f>
          </x14:formula1>
          <xm:sqref>C19:J22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2C16-2895-4CB8-A0C0-409EDC272E46}">
  <sheetPr>
    <tabColor rgb="FF2E8B8B"/>
    <pageSetUpPr fitToPage="1"/>
  </sheetPr>
  <dimension ref="A1:K23"/>
  <sheetViews>
    <sheetView zoomScale="110" zoomScaleNormal="110" zoomScalePageLayoutView="117" workbookViewId="0">
      <selection activeCell="D5" sqref="D5:E16"/>
    </sheetView>
  </sheetViews>
  <sheetFormatPr defaultColWidth="11" defaultRowHeight="15.6" x14ac:dyDescent="0.3"/>
  <cols>
    <col min="2" max="2" width="19.19921875" customWidth="1"/>
    <col min="3" max="3" width="29.5" customWidth="1"/>
    <col min="4" max="4" width="23.19921875" customWidth="1"/>
    <col min="5" max="5" width="26" customWidth="1"/>
    <col min="6" max="6" width="15.59765625" customWidth="1"/>
    <col min="7" max="7" width="15.69921875" customWidth="1"/>
    <col min="8" max="8" width="16" customWidth="1"/>
    <col min="9" max="9" width="26" customWidth="1"/>
    <col min="10" max="10" width="15.69921875" customWidth="1"/>
  </cols>
  <sheetData>
    <row r="1" spans="1:11" ht="45.75" customHeight="1" x14ac:dyDescent="0.3">
      <c r="A1" s="92" t="s">
        <v>186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" x14ac:dyDescent="0.35">
      <c r="A2" s="39"/>
      <c r="B2" s="51" t="s">
        <v>71</v>
      </c>
      <c r="C2" s="52">
        <v>40</v>
      </c>
      <c r="D2" s="39"/>
      <c r="E2" s="39"/>
      <c r="F2" s="93" t="s">
        <v>72</v>
      </c>
      <c r="G2" s="93" t="s">
        <v>73</v>
      </c>
      <c r="H2" s="60"/>
      <c r="I2" s="61"/>
      <c r="J2" s="61"/>
      <c r="K2" s="39"/>
    </row>
    <row r="3" spans="1:11" ht="18" x14ac:dyDescent="0.35">
      <c r="A3" s="39"/>
      <c r="B3" s="51" t="s">
        <v>74</v>
      </c>
      <c r="C3" s="52">
        <v>33.200000000000003</v>
      </c>
      <c r="D3" s="53" t="s">
        <v>2</v>
      </c>
      <c r="E3" s="53" t="s">
        <v>3</v>
      </c>
      <c r="F3" s="93"/>
      <c r="G3" s="93"/>
      <c r="H3" s="60"/>
      <c r="I3" s="61"/>
      <c r="J3" s="61"/>
      <c r="K3" s="39"/>
    </row>
    <row r="4" spans="1:11" ht="38.25" customHeight="1" x14ac:dyDescent="0.35">
      <c r="A4" s="39"/>
      <c r="B4" s="53" t="s">
        <v>5</v>
      </c>
      <c r="C4" s="53" t="s">
        <v>6</v>
      </c>
      <c r="D4" s="53" t="s">
        <v>7</v>
      </c>
      <c r="E4" s="53" t="s">
        <v>7</v>
      </c>
      <c r="F4" s="94"/>
      <c r="G4" s="94"/>
      <c r="H4" s="59" t="s">
        <v>75</v>
      </c>
      <c r="I4" s="53" t="s">
        <v>76</v>
      </c>
      <c r="J4" s="59" t="s">
        <v>77</v>
      </c>
      <c r="K4" s="39"/>
    </row>
    <row r="5" spans="1:11" ht="16.2" customHeight="1" x14ac:dyDescent="0.3">
      <c r="A5" s="39"/>
      <c r="B5" s="44">
        <v>1</v>
      </c>
      <c r="C5" s="43" t="s">
        <v>10</v>
      </c>
      <c r="D5" s="43"/>
      <c r="E5" s="43"/>
      <c r="F5" s="46">
        <f>SUM(D5:E5) * $C$3 * ($C$2/60)</f>
        <v>0</v>
      </c>
      <c r="G5" s="46">
        <v>15</v>
      </c>
      <c r="H5" s="57">
        <v>180</v>
      </c>
      <c r="I5" s="57">
        <f>SUM(F5-G5-H5)</f>
        <v>-195</v>
      </c>
      <c r="J5" s="62">
        <f>SUM(I5/H5)</f>
        <v>-1.0833333333333333</v>
      </c>
      <c r="K5" s="39"/>
    </row>
    <row r="6" spans="1:11" x14ac:dyDescent="0.3">
      <c r="A6" s="39"/>
      <c r="B6" s="44">
        <v>2</v>
      </c>
      <c r="C6" s="43" t="s">
        <v>11</v>
      </c>
      <c r="D6" s="43"/>
      <c r="E6" s="43"/>
      <c r="F6" s="46">
        <f t="shared" ref="F6:F16" si="0">SUM(D6:E6) * $C$3 * ($C$2/60)</f>
        <v>0</v>
      </c>
      <c r="G6" s="46">
        <v>15</v>
      </c>
      <c r="H6" s="57">
        <v>180</v>
      </c>
      <c r="I6" s="57">
        <f t="shared" ref="I6:I15" si="1">SUM(F6-G6-H6)</f>
        <v>-195</v>
      </c>
      <c r="J6" s="62">
        <f t="shared" ref="J6:J15" si="2">SUM(I6/H6)</f>
        <v>-1.0833333333333333</v>
      </c>
      <c r="K6" s="39"/>
    </row>
    <row r="7" spans="1:11" x14ac:dyDescent="0.3">
      <c r="A7" s="39"/>
      <c r="B7" s="44">
        <v>3</v>
      </c>
      <c r="C7" s="43" t="s">
        <v>12</v>
      </c>
      <c r="D7" s="43"/>
      <c r="E7" s="43"/>
      <c r="F7" s="46">
        <f t="shared" si="0"/>
        <v>0</v>
      </c>
      <c r="G7" s="46">
        <v>15</v>
      </c>
      <c r="H7" s="57">
        <v>180</v>
      </c>
      <c r="I7" s="57">
        <f t="shared" si="1"/>
        <v>-195</v>
      </c>
      <c r="J7" s="62">
        <f t="shared" si="2"/>
        <v>-1.0833333333333333</v>
      </c>
      <c r="K7" s="39"/>
    </row>
    <row r="8" spans="1:11" x14ac:dyDescent="0.3">
      <c r="A8" s="39"/>
      <c r="B8" s="44">
        <v>4</v>
      </c>
      <c r="C8" s="43" t="s">
        <v>78</v>
      </c>
      <c r="D8" s="43"/>
      <c r="E8" s="43"/>
      <c r="F8" s="46">
        <f t="shared" si="0"/>
        <v>0</v>
      </c>
      <c r="G8" s="46">
        <v>15</v>
      </c>
      <c r="H8" s="57">
        <v>180</v>
      </c>
      <c r="I8" s="57">
        <f t="shared" si="1"/>
        <v>-195</v>
      </c>
      <c r="J8" s="62">
        <f t="shared" si="2"/>
        <v>-1.0833333333333333</v>
      </c>
      <c r="K8" s="39"/>
    </row>
    <row r="9" spans="1:11" x14ac:dyDescent="0.3">
      <c r="A9" s="39"/>
      <c r="B9" s="44">
        <v>5</v>
      </c>
      <c r="C9" s="43" t="s">
        <v>79</v>
      </c>
      <c r="D9" s="43"/>
      <c r="E9" s="43"/>
      <c r="F9" s="46">
        <f t="shared" si="0"/>
        <v>0</v>
      </c>
      <c r="G9" s="46">
        <v>15</v>
      </c>
      <c r="H9" s="57">
        <v>180</v>
      </c>
      <c r="I9" s="57">
        <f t="shared" si="1"/>
        <v>-195</v>
      </c>
      <c r="J9" s="62">
        <f t="shared" si="2"/>
        <v>-1.0833333333333333</v>
      </c>
      <c r="K9" s="39"/>
    </row>
    <row r="10" spans="1:11" x14ac:dyDescent="0.3">
      <c r="A10" s="39"/>
      <c r="B10" s="44">
        <v>6</v>
      </c>
      <c r="C10" s="43" t="s">
        <v>80</v>
      </c>
      <c r="D10" s="43"/>
      <c r="E10" s="43"/>
      <c r="F10" s="46">
        <f t="shared" si="0"/>
        <v>0</v>
      </c>
      <c r="G10" s="46">
        <v>15</v>
      </c>
      <c r="H10" s="57">
        <v>180</v>
      </c>
      <c r="I10" s="57">
        <f t="shared" si="1"/>
        <v>-195</v>
      </c>
      <c r="J10" s="62">
        <f t="shared" si="2"/>
        <v>-1.0833333333333333</v>
      </c>
      <c r="K10" s="39"/>
    </row>
    <row r="11" spans="1:11" x14ac:dyDescent="0.3">
      <c r="A11" s="39"/>
      <c r="B11" s="44">
        <v>7</v>
      </c>
      <c r="C11" s="43" t="s">
        <v>81</v>
      </c>
      <c r="D11" s="43"/>
      <c r="E11" s="43"/>
      <c r="F11" s="46">
        <f t="shared" si="0"/>
        <v>0</v>
      </c>
      <c r="G11" s="46">
        <v>15</v>
      </c>
      <c r="H11" s="57">
        <v>180</v>
      </c>
      <c r="I11" s="57">
        <f t="shared" si="1"/>
        <v>-195</v>
      </c>
      <c r="J11" s="62">
        <f t="shared" si="2"/>
        <v>-1.0833333333333333</v>
      </c>
      <c r="K11" s="39"/>
    </row>
    <row r="12" spans="1:11" x14ac:dyDescent="0.3">
      <c r="A12" s="39"/>
      <c r="B12" s="44">
        <v>8</v>
      </c>
      <c r="C12" s="43" t="s">
        <v>82</v>
      </c>
      <c r="D12" s="43"/>
      <c r="E12" s="43"/>
      <c r="F12" s="46">
        <f t="shared" si="0"/>
        <v>0</v>
      </c>
      <c r="G12" s="46">
        <v>5</v>
      </c>
      <c r="H12" s="57">
        <v>88</v>
      </c>
      <c r="I12" s="57">
        <f t="shared" si="1"/>
        <v>-93</v>
      </c>
      <c r="J12" s="62">
        <f t="shared" si="2"/>
        <v>-1.0568181818181819</v>
      </c>
      <c r="K12" s="39"/>
    </row>
    <row r="13" spans="1:11" x14ac:dyDescent="0.3">
      <c r="A13" s="39"/>
      <c r="B13" s="44">
        <v>9</v>
      </c>
      <c r="C13" s="43" t="s">
        <v>23</v>
      </c>
      <c r="D13" s="43"/>
      <c r="E13" s="43"/>
      <c r="F13" s="46">
        <f t="shared" si="0"/>
        <v>0</v>
      </c>
      <c r="G13" s="46">
        <v>5</v>
      </c>
      <c r="H13" s="57">
        <v>60</v>
      </c>
      <c r="I13" s="57">
        <f t="shared" si="1"/>
        <v>-65</v>
      </c>
      <c r="J13" s="62">
        <f t="shared" si="2"/>
        <v>-1.0833333333333333</v>
      </c>
      <c r="K13" s="39"/>
    </row>
    <row r="14" spans="1:11" x14ac:dyDescent="0.3">
      <c r="A14" s="39"/>
      <c r="B14" s="44">
        <v>10</v>
      </c>
      <c r="C14" s="43" t="s">
        <v>189</v>
      </c>
      <c r="D14" s="43"/>
      <c r="E14" s="43"/>
      <c r="F14" s="46">
        <f t="shared" si="0"/>
        <v>0</v>
      </c>
      <c r="G14" s="46">
        <v>5</v>
      </c>
      <c r="H14" s="46">
        <v>120</v>
      </c>
      <c r="I14" s="57">
        <f t="shared" si="1"/>
        <v>-125</v>
      </c>
      <c r="J14" s="62">
        <f t="shared" si="2"/>
        <v>-1.0416666666666667</v>
      </c>
      <c r="K14" s="39"/>
    </row>
    <row r="15" spans="1:11" ht="36.75" customHeight="1" x14ac:dyDescent="0.3">
      <c r="A15" s="39"/>
      <c r="B15" s="44">
        <v>11</v>
      </c>
      <c r="C15" s="45" t="s">
        <v>98</v>
      </c>
      <c r="D15" s="44"/>
      <c r="E15" s="44"/>
      <c r="F15" s="46">
        <f t="shared" si="0"/>
        <v>0</v>
      </c>
      <c r="G15" s="46">
        <v>5</v>
      </c>
      <c r="H15" s="57">
        <v>120</v>
      </c>
      <c r="I15" s="57">
        <f t="shared" si="1"/>
        <v>-125</v>
      </c>
      <c r="J15" s="62">
        <f t="shared" si="2"/>
        <v>-1.0416666666666667</v>
      </c>
      <c r="K15" s="39"/>
    </row>
    <row r="16" spans="1:11" ht="15.75" customHeight="1" x14ac:dyDescent="0.3">
      <c r="A16" s="39"/>
      <c r="B16" s="44">
        <v>12</v>
      </c>
      <c r="C16" s="45" t="s">
        <v>99</v>
      </c>
      <c r="D16" s="44"/>
      <c r="E16" s="44"/>
      <c r="F16" s="46">
        <f t="shared" si="0"/>
        <v>0</v>
      </c>
      <c r="G16" s="65">
        <v>5</v>
      </c>
      <c r="H16" s="63"/>
      <c r="I16" s="63"/>
      <c r="J16" s="64"/>
      <c r="K16" s="39"/>
    </row>
    <row r="17" spans="1:11" x14ac:dyDescent="0.3">
      <c r="A17" s="39"/>
      <c r="B17" s="49"/>
      <c r="C17" s="50"/>
      <c r="D17" s="48">
        <f>SUM(D5:D16)</f>
        <v>0</v>
      </c>
      <c r="E17" s="48">
        <f>SUM(E5:E16)</f>
        <v>0</v>
      </c>
      <c r="F17" s="47">
        <f>SUM(F5:F16)</f>
        <v>0</v>
      </c>
      <c r="G17" s="58"/>
      <c r="H17" s="58"/>
      <c r="I17" s="41"/>
      <c r="J17" s="42"/>
      <c r="K17" s="39"/>
    </row>
    <row r="18" spans="1:1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">
      <c r="A19" s="39"/>
      <c r="B19" s="54" t="s">
        <v>15</v>
      </c>
      <c r="C19" s="55" t="s">
        <v>85</v>
      </c>
      <c r="D19" s="55" t="s">
        <v>86</v>
      </c>
      <c r="E19" s="55" t="s">
        <v>87</v>
      </c>
      <c r="F19" s="55" t="s">
        <v>44</v>
      </c>
      <c r="G19" s="55" t="s">
        <v>42</v>
      </c>
      <c r="H19" s="55" t="s">
        <v>88</v>
      </c>
      <c r="I19" s="55" t="s">
        <v>89</v>
      </c>
      <c r="J19" s="55" t="s">
        <v>47</v>
      </c>
      <c r="K19" s="39"/>
    </row>
    <row r="20" spans="1:11" ht="46.8" x14ac:dyDescent="0.3">
      <c r="A20" s="39"/>
      <c r="B20" s="54" t="s">
        <v>16</v>
      </c>
      <c r="C20" s="55" t="s">
        <v>86</v>
      </c>
      <c r="D20" s="55" t="s">
        <v>90</v>
      </c>
      <c r="E20" s="55" t="s">
        <v>91</v>
      </c>
      <c r="F20" s="55" t="s">
        <v>48</v>
      </c>
      <c r="G20" s="55" t="s">
        <v>92</v>
      </c>
      <c r="H20" s="56" t="s">
        <v>93</v>
      </c>
      <c r="I20" s="55" t="s">
        <v>40</v>
      </c>
      <c r="J20" s="55" t="s">
        <v>42</v>
      </c>
      <c r="K20" s="39"/>
    </row>
    <row r="21" spans="1:11" ht="46.8" x14ac:dyDescent="0.3">
      <c r="A21" s="39"/>
      <c r="B21" s="54" t="s">
        <v>17</v>
      </c>
      <c r="C21" s="55" t="s">
        <v>94</v>
      </c>
      <c r="D21" s="55" t="s">
        <v>95</v>
      </c>
      <c r="E21" s="56" t="s">
        <v>96</v>
      </c>
      <c r="F21" s="55" t="s">
        <v>49</v>
      </c>
      <c r="G21" s="56" t="s">
        <v>93</v>
      </c>
      <c r="H21" s="55" t="s">
        <v>39</v>
      </c>
      <c r="I21" s="55" t="s">
        <v>41</v>
      </c>
      <c r="J21" s="55" t="s">
        <v>86</v>
      </c>
      <c r="K21" s="39"/>
    </row>
    <row r="22" spans="1:11" x14ac:dyDescent="0.3">
      <c r="A22" s="39"/>
      <c r="B22" s="54" t="s">
        <v>18</v>
      </c>
      <c r="C22" s="55" t="s">
        <v>38</v>
      </c>
      <c r="D22" s="55" t="s">
        <v>90</v>
      </c>
      <c r="E22" s="55" t="s">
        <v>95</v>
      </c>
      <c r="F22" s="55" t="s">
        <v>91</v>
      </c>
      <c r="G22" s="55" t="s">
        <v>47</v>
      </c>
      <c r="H22" s="55" t="s">
        <v>44</v>
      </c>
      <c r="I22" s="55" t="s">
        <v>97</v>
      </c>
      <c r="J22" s="55" t="s">
        <v>86</v>
      </c>
      <c r="K22" s="39"/>
    </row>
    <row r="23" spans="1:1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</sheetData>
  <mergeCells count="3">
    <mergeCell ref="A1:K1"/>
    <mergeCell ref="F2:F4"/>
    <mergeCell ref="G2:G4"/>
  </mergeCells>
  <conditionalFormatting sqref="I5:I15">
    <cfRule type="expression" dxfId="5" priority="4">
      <formula>$I5&lt;0</formula>
    </cfRule>
    <cfRule type="expression" dxfId="4" priority="5">
      <formula>$I5=0</formula>
    </cfRule>
    <cfRule type="expression" dxfId="3" priority="6">
      <formula>$I5&gt;0</formula>
    </cfRule>
  </conditionalFormatting>
  <conditionalFormatting sqref="J5:J15">
    <cfRule type="expression" dxfId="2" priority="1">
      <formula>$J5&lt;0</formula>
    </cfRule>
    <cfRule type="expression" dxfId="1" priority="2">
      <formula>$J5=0</formula>
    </cfRule>
    <cfRule type="expression" dxfId="0" priority="3">
      <formula>$J5&gt;0</formula>
    </cfRule>
  </conditionalFormatting>
  <pageMargins left="0.75" right="0.75" top="1" bottom="1" header="0.5" footer="0.5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9AB6FE46-3412-476C-9F33-4DABEA0DF586}">
          <x14:formula1>
            <xm:f>Subject!$G$66:$G$116</xm:f>
          </x14:formula1>
          <xm:sqref>C5:C16</xm:sqref>
        </x14:dataValidation>
        <x14:dataValidation type="list" allowBlank="1" showInputMessage="1" showErrorMessage="1" xr:uid="{B2F94989-5CCA-4E05-B4CB-E7F2A1EC2ACB}">
          <x14:formula1>
            <xm:f>Subject!$C$2:$C$8</xm:f>
          </x14:formula1>
          <xm:sqref>D5:E16</xm:sqref>
        </x14:dataValidation>
        <x14:dataValidation type="list" allowBlank="1" showInputMessage="1" xr:uid="{0C0E83D3-14C2-4D26-BB35-E5045EC8291E}">
          <x14:formula1>
            <xm:f>Subject!$B$2:$B$66</xm:f>
          </x14:formula1>
          <xm:sqref>C19:J22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topLeftCell="A6" zoomScale="117" zoomScaleNormal="117" zoomScalePageLayoutView="117" workbookViewId="0">
      <selection activeCell="C4" sqref="C4"/>
    </sheetView>
  </sheetViews>
  <sheetFormatPr defaultColWidth="11" defaultRowHeight="15.6" x14ac:dyDescent="0.3"/>
  <cols>
    <col min="1" max="1" width="21.19921875" customWidth="1"/>
    <col min="2" max="2" width="19.19921875" customWidth="1"/>
    <col min="3" max="3" width="29.5" customWidth="1"/>
    <col min="4" max="4" width="18.69921875" customWidth="1"/>
    <col min="5" max="5" width="26" customWidth="1"/>
    <col min="6" max="6" width="21" customWidth="1"/>
    <col min="7" max="7" width="24.69921875" customWidth="1"/>
    <col min="8" max="8" width="22.8984375" customWidth="1"/>
  </cols>
  <sheetData>
    <row r="1" spans="1:8" x14ac:dyDescent="0.3">
      <c r="A1" s="79" t="s">
        <v>0</v>
      </c>
      <c r="B1" s="79"/>
      <c r="C1" s="79"/>
      <c r="D1" s="79"/>
      <c r="E1" s="79"/>
      <c r="F1" s="79"/>
      <c r="G1" s="79"/>
      <c r="H1" s="4"/>
    </row>
    <row r="2" spans="1:8" x14ac:dyDescent="0.3">
      <c r="A2" s="25" t="s">
        <v>1</v>
      </c>
      <c r="B2" s="25"/>
      <c r="C2" s="3">
        <v>40</v>
      </c>
      <c r="D2" s="25" t="s">
        <v>2</v>
      </c>
      <c r="E2" s="25" t="s">
        <v>3</v>
      </c>
      <c r="F2" s="25" t="s">
        <v>4</v>
      </c>
      <c r="G2" s="2"/>
      <c r="H2" s="4"/>
    </row>
    <row r="3" spans="1:8" x14ac:dyDescent="0.3">
      <c r="A3" s="25" t="s">
        <v>5</v>
      </c>
      <c r="B3" s="25" t="s">
        <v>5</v>
      </c>
      <c r="C3" s="25" t="s">
        <v>6</v>
      </c>
      <c r="D3" s="25" t="s">
        <v>7</v>
      </c>
      <c r="E3" s="25" t="s">
        <v>7</v>
      </c>
      <c r="F3" s="25" t="s">
        <v>7</v>
      </c>
      <c r="G3" s="25" t="s">
        <v>8</v>
      </c>
      <c r="H3" s="4"/>
    </row>
    <row r="4" spans="1:8" ht="16.2" customHeight="1" x14ac:dyDescent="0.3">
      <c r="A4" s="95" t="s">
        <v>100</v>
      </c>
      <c r="B4" s="5">
        <v>1</v>
      </c>
      <c r="C4" s="5"/>
      <c r="D4" s="5"/>
      <c r="E4" s="5"/>
      <c r="F4" s="5"/>
      <c r="G4" s="17">
        <f>SUM(D4:F4)*C2*33.4/60</f>
        <v>0</v>
      </c>
      <c r="H4" s="4"/>
    </row>
    <row r="5" spans="1:8" x14ac:dyDescent="0.3">
      <c r="A5" s="96"/>
      <c r="B5" s="5">
        <v>2</v>
      </c>
      <c r="C5" s="5"/>
      <c r="D5" s="5"/>
      <c r="E5" s="5"/>
      <c r="F5" s="5"/>
      <c r="G5" s="17">
        <f>SUM(D5:F5)*C2*33.4/60</f>
        <v>0</v>
      </c>
      <c r="H5" s="4"/>
    </row>
    <row r="6" spans="1:8" x14ac:dyDescent="0.3">
      <c r="A6" s="97"/>
      <c r="B6" s="5">
        <v>3</v>
      </c>
      <c r="C6" s="5"/>
      <c r="D6" s="5"/>
      <c r="E6" s="5"/>
      <c r="F6" s="5"/>
      <c r="G6" s="17">
        <f>SUM(D6:F6)*C2*33.4/60</f>
        <v>0</v>
      </c>
      <c r="H6" s="4"/>
    </row>
    <row r="7" spans="1:8" x14ac:dyDescent="0.3">
      <c r="A7" s="98" t="s">
        <v>101</v>
      </c>
      <c r="B7" s="16">
        <v>4</v>
      </c>
      <c r="C7" s="16"/>
      <c r="D7" s="16"/>
      <c r="E7" s="16"/>
      <c r="F7" s="16"/>
      <c r="G7" s="17">
        <f>SUM(D7:F7)*C2*33.4/60</f>
        <v>0</v>
      </c>
      <c r="H7" s="4"/>
    </row>
    <row r="8" spans="1:8" ht="15" customHeight="1" x14ac:dyDescent="0.3">
      <c r="A8" s="99"/>
      <c r="B8" s="16">
        <v>5</v>
      </c>
      <c r="C8" s="16"/>
      <c r="D8" s="16"/>
      <c r="E8" s="16"/>
      <c r="F8" s="16"/>
      <c r="G8" s="17">
        <f>SUM(D8:F8)*C2*33.4/60</f>
        <v>0</v>
      </c>
      <c r="H8" s="4"/>
    </row>
    <row r="9" spans="1:8" x14ac:dyDescent="0.3">
      <c r="A9" s="99"/>
      <c r="B9" s="16">
        <v>6</v>
      </c>
      <c r="C9" s="16"/>
      <c r="D9" s="16"/>
      <c r="E9" s="16"/>
      <c r="F9" s="16"/>
      <c r="G9" s="17">
        <f>SUM(D9:F9)*C2*33.4/60</f>
        <v>0</v>
      </c>
      <c r="H9" s="4"/>
    </row>
    <row r="10" spans="1:8" x14ac:dyDescent="0.3">
      <c r="A10" s="99"/>
      <c r="B10" s="16">
        <v>7</v>
      </c>
      <c r="C10" s="16"/>
      <c r="D10" s="16"/>
      <c r="E10" s="16"/>
      <c r="F10" s="16"/>
      <c r="G10" s="17">
        <f>SUM(D10:F10)*C2*33.4/60</f>
        <v>0</v>
      </c>
      <c r="H10" s="4"/>
    </row>
    <row r="11" spans="1:8" x14ac:dyDescent="0.3">
      <c r="A11" s="99"/>
      <c r="B11" s="16">
        <v>8</v>
      </c>
      <c r="C11" s="16"/>
      <c r="D11" s="16"/>
      <c r="E11" s="16"/>
      <c r="F11" s="16"/>
      <c r="G11" s="17">
        <f>SUM(D11:F11)*C2*33.4/60</f>
        <v>0</v>
      </c>
      <c r="H11" s="4"/>
    </row>
    <row r="12" spans="1:8" x14ac:dyDescent="0.3">
      <c r="A12" s="99"/>
      <c r="B12" s="16">
        <v>9</v>
      </c>
      <c r="C12" s="16"/>
      <c r="D12" s="16"/>
      <c r="E12" s="16"/>
      <c r="F12" s="16"/>
      <c r="G12" s="17">
        <f>SUM(D12:F12)*C2*33.4/60</f>
        <v>0</v>
      </c>
      <c r="H12" s="4"/>
    </row>
    <row r="13" spans="1:8" x14ac:dyDescent="0.3">
      <c r="A13" s="100"/>
      <c r="B13" s="16">
        <v>10</v>
      </c>
      <c r="C13" s="16"/>
      <c r="D13" s="16"/>
      <c r="E13" s="16"/>
      <c r="F13" s="16"/>
      <c r="G13" s="17">
        <f>SUM(D13:F13)*C2*33.4/60</f>
        <v>0</v>
      </c>
      <c r="H13" s="4"/>
    </row>
    <row r="14" spans="1:8" x14ac:dyDescent="0.3">
      <c r="A14" s="101" t="s">
        <v>102</v>
      </c>
      <c r="B14" s="15">
        <v>11</v>
      </c>
      <c r="C14" s="15"/>
      <c r="D14" s="15"/>
      <c r="E14" s="15"/>
      <c r="F14" s="15"/>
      <c r="G14" s="17">
        <f>SUM(D14:F14)*C2*33.4/60</f>
        <v>0</v>
      </c>
      <c r="H14" s="4"/>
    </row>
    <row r="15" spans="1:8" x14ac:dyDescent="0.3">
      <c r="A15" s="102"/>
      <c r="B15" s="15">
        <v>12</v>
      </c>
      <c r="C15" s="15"/>
      <c r="D15" s="15"/>
      <c r="E15" s="15"/>
      <c r="F15" s="15"/>
      <c r="G15" s="17">
        <f>SUM(D15:F15)*C2*33.4/60</f>
        <v>0</v>
      </c>
      <c r="H15" s="4"/>
    </row>
    <row r="16" spans="1:8" x14ac:dyDescent="0.3">
      <c r="A16" s="102"/>
      <c r="B16" s="15">
        <v>13</v>
      </c>
      <c r="C16" s="15"/>
      <c r="D16" s="15"/>
      <c r="E16" s="15"/>
      <c r="F16" s="15"/>
      <c r="G16" s="17">
        <f>SUM(D16:F16)*C2*33.4/60</f>
        <v>0</v>
      </c>
      <c r="H16" s="4"/>
    </row>
    <row r="17" spans="1:8" x14ac:dyDescent="0.3">
      <c r="A17" s="102"/>
      <c r="B17" s="15">
        <v>14</v>
      </c>
      <c r="C17" s="15"/>
      <c r="D17" s="15"/>
      <c r="E17" s="15"/>
      <c r="F17" s="15"/>
      <c r="G17" s="17">
        <f>SUM(D17:F17)*C2*33.4/60</f>
        <v>0</v>
      </c>
      <c r="H17" s="33" t="s">
        <v>102</v>
      </c>
    </row>
    <row r="18" spans="1:8" x14ac:dyDescent="0.3">
      <c r="A18" s="103"/>
      <c r="B18" s="15">
        <v>15</v>
      </c>
      <c r="C18" s="15"/>
      <c r="D18" s="15"/>
      <c r="E18" s="15"/>
      <c r="F18" s="15"/>
      <c r="G18" s="17">
        <f>SUM(D18:F18)*C2*33.4/60</f>
        <v>0</v>
      </c>
      <c r="H18" s="34">
        <f>SUM(G14:G18)</f>
        <v>0</v>
      </c>
    </row>
    <row r="19" spans="1:8" ht="15" customHeight="1" x14ac:dyDescent="0.3">
      <c r="A19" s="37" t="s">
        <v>103</v>
      </c>
      <c r="B19" s="38"/>
      <c r="C19" s="38"/>
      <c r="D19" s="38"/>
      <c r="E19" s="38"/>
      <c r="F19" s="38"/>
      <c r="G19" s="17">
        <f>SUM(D19:F19)*C2*33.4/60</f>
        <v>0</v>
      </c>
      <c r="H19" s="29" t="s">
        <v>104</v>
      </c>
    </row>
    <row r="20" spans="1:8" x14ac:dyDescent="0.3">
      <c r="A20" s="9" t="s">
        <v>27</v>
      </c>
      <c r="B20" s="36"/>
      <c r="C20" s="7"/>
      <c r="D20" s="8">
        <f>SUM(D4:D19)</f>
        <v>0</v>
      </c>
      <c r="E20" s="8">
        <f>SUM(E4:E19)</f>
        <v>0</v>
      </c>
      <c r="F20" s="8">
        <f>SUM(F4:F19)</f>
        <v>0</v>
      </c>
      <c r="G20" s="17">
        <f>SUM(G4:G19)</f>
        <v>0</v>
      </c>
      <c r="H20" s="30">
        <f>SUM(D24-G20)</f>
        <v>2805.6000000000004</v>
      </c>
    </row>
    <row r="21" spans="1:8" x14ac:dyDescent="0.3">
      <c r="A21" s="75" t="s">
        <v>28</v>
      </c>
      <c r="B21" s="75"/>
      <c r="C21" s="75"/>
      <c r="D21" s="11">
        <v>935.2</v>
      </c>
      <c r="E21" s="10" t="s">
        <v>29</v>
      </c>
      <c r="F21" s="11" t="s">
        <v>30</v>
      </c>
      <c r="G21" s="4"/>
      <c r="H21" s="28"/>
    </row>
    <row r="22" spans="1:8" x14ac:dyDescent="0.3">
      <c r="A22" s="75" t="s">
        <v>31</v>
      </c>
      <c r="B22" s="75"/>
      <c r="C22" s="75"/>
      <c r="D22" s="11">
        <v>935.2</v>
      </c>
      <c r="E22" s="10" t="s">
        <v>32</v>
      </c>
      <c r="F22" s="11" t="s">
        <v>33</v>
      </c>
      <c r="G22" s="4"/>
      <c r="H22" s="4"/>
    </row>
    <row r="23" spans="1:8" x14ac:dyDescent="0.3">
      <c r="A23" s="75" t="s">
        <v>34</v>
      </c>
      <c r="B23" s="75"/>
      <c r="C23" s="75"/>
      <c r="D23" s="11">
        <v>935.2</v>
      </c>
      <c r="E23" s="10" t="s">
        <v>35</v>
      </c>
      <c r="F23" s="11" t="s">
        <v>36</v>
      </c>
      <c r="G23" s="4"/>
      <c r="H23" s="4"/>
    </row>
    <row r="24" spans="1:8" x14ac:dyDescent="0.3">
      <c r="A24" s="76" t="s">
        <v>37</v>
      </c>
      <c r="B24" s="76"/>
      <c r="C24" s="76"/>
      <c r="D24" s="14">
        <f>SUM(D21:D23)</f>
        <v>2805.6000000000004</v>
      </c>
      <c r="E24" s="10"/>
      <c r="F24" s="10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13" t="s">
        <v>15</v>
      </c>
      <c r="B26" s="31" t="s">
        <v>61</v>
      </c>
      <c r="C26" s="31" t="s">
        <v>38</v>
      </c>
      <c r="D26" s="31" t="s">
        <v>46</v>
      </c>
      <c r="E26" s="31" t="s">
        <v>105</v>
      </c>
      <c r="F26" s="31" t="s">
        <v>92</v>
      </c>
      <c r="G26" s="35" t="s">
        <v>106</v>
      </c>
      <c r="H26" s="32"/>
    </row>
    <row r="27" spans="1:8" x14ac:dyDescent="0.3">
      <c r="A27" s="13" t="s">
        <v>16</v>
      </c>
      <c r="B27" s="31" t="s">
        <v>61</v>
      </c>
      <c r="C27" s="31" t="s">
        <v>105</v>
      </c>
      <c r="D27" s="31" t="s">
        <v>92</v>
      </c>
      <c r="E27" s="31" t="s">
        <v>42</v>
      </c>
      <c r="F27" s="31" t="s">
        <v>61</v>
      </c>
      <c r="G27" s="35" t="s">
        <v>106</v>
      </c>
      <c r="H27" s="32"/>
    </row>
    <row r="28" spans="1:8" x14ac:dyDescent="0.3">
      <c r="A28" s="4"/>
      <c r="B28" s="4"/>
      <c r="C28" s="4"/>
      <c r="D28" s="4"/>
      <c r="E28" s="4"/>
      <c r="F28" s="4"/>
      <c r="G28" s="4"/>
      <c r="H28" s="4"/>
    </row>
  </sheetData>
  <mergeCells count="8">
    <mergeCell ref="A23:C23"/>
    <mergeCell ref="A24:C24"/>
    <mergeCell ref="A1:G1"/>
    <mergeCell ref="A4:A6"/>
    <mergeCell ref="A7:A13"/>
    <mergeCell ref="A14:A18"/>
    <mergeCell ref="A21:C21"/>
    <mergeCell ref="A22:C22"/>
  </mergeCells>
  <dataValidations count="2">
    <dataValidation type="list" allowBlank="1" showInputMessage="1" showErrorMessage="1" sqref="C19" xr:uid="{00000000-0002-0000-0600-000000000000}">
      <formula1>stcse</formula1>
    </dataValidation>
    <dataValidation type="list" allowBlank="1" showInputMessage="1" showErrorMessage="1" sqref="H26:H27" xr:uid="{00000000-0002-0000-0600-000001000000}">
      <formula1>Options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4000000}">
          <x14:formula1>
            <xm:f>Subject!#REF!</xm:f>
          </x14:formula1>
          <xm:sqref>D4:F19</xm:sqref>
        </x14:dataValidation>
        <x14:dataValidation type="list" allowBlank="1" showInputMessage="1" showErrorMessage="1" xr:uid="{00000000-0002-0000-0600-000002000000}">
          <x14:formula1>
            <xm:f>Subject!$B$2:$B$46</xm:f>
          </x14:formula1>
          <xm:sqref>C4:C18</xm:sqref>
        </x14:dataValidation>
        <x14:dataValidation type="list" allowBlank="1" showInputMessage="1" showErrorMessage="1" xr:uid="{00000000-0002-0000-0600-000003000000}">
          <x14:formula1>
            <xm:f>Subject!$B$5:$B$42</xm:f>
          </x14:formula1>
          <xm:sqref>B26:G27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3"/>
  <sheetViews>
    <sheetView topLeftCell="A2" workbookViewId="0">
      <selection activeCell="F58" sqref="F58:G59"/>
    </sheetView>
  </sheetViews>
  <sheetFormatPr defaultColWidth="11" defaultRowHeight="15.6" x14ac:dyDescent="0.3"/>
  <cols>
    <col min="1" max="1" width="39.19921875" customWidth="1"/>
    <col min="2" max="2" width="40.5" customWidth="1"/>
    <col min="6" max="6" width="19.59765625" customWidth="1"/>
    <col min="7" max="7" width="72" customWidth="1"/>
    <col min="8" max="8" width="19.19921875" customWidth="1"/>
    <col min="9" max="9" width="27.69921875" customWidth="1"/>
  </cols>
  <sheetData>
    <row r="1" spans="1:9" x14ac:dyDescent="0.3">
      <c r="A1" s="25" t="s">
        <v>107</v>
      </c>
      <c r="B1" s="25" t="s">
        <v>108</v>
      </c>
      <c r="F1" s="67" t="s">
        <v>132</v>
      </c>
      <c r="G1" s="68" t="s">
        <v>131</v>
      </c>
      <c r="H1" s="104" t="s">
        <v>201</v>
      </c>
      <c r="I1" s="104"/>
    </row>
    <row r="2" spans="1:9" x14ac:dyDescent="0.3">
      <c r="A2" t="s">
        <v>10</v>
      </c>
      <c r="B2" t="s">
        <v>94</v>
      </c>
      <c r="C2" s="1">
        <v>0</v>
      </c>
      <c r="F2" s="66" t="s">
        <v>133</v>
      </c>
      <c r="G2" s="66" t="s">
        <v>134</v>
      </c>
      <c r="H2" s="70" t="s">
        <v>202</v>
      </c>
      <c r="I2" s="69" t="s">
        <v>196</v>
      </c>
    </row>
    <row r="3" spans="1:9" x14ac:dyDescent="0.3">
      <c r="A3" t="s">
        <v>11</v>
      </c>
      <c r="B3" t="s">
        <v>85</v>
      </c>
      <c r="C3" s="1">
        <v>1</v>
      </c>
      <c r="F3" s="66" t="s">
        <v>133</v>
      </c>
      <c r="G3" s="66" t="s">
        <v>61</v>
      </c>
      <c r="H3" s="72" t="s">
        <v>194</v>
      </c>
      <c r="I3" s="69" t="s">
        <v>195</v>
      </c>
    </row>
    <row r="4" spans="1:9" ht="31.2" x14ac:dyDescent="0.3">
      <c r="A4" t="s">
        <v>12</v>
      </c>
      <c r="B4" t="s">
        <v>109</v>
      </c>
      <c r="C4" s="1">
        <v>2</v>
      </c>
      <c r="F4" s="66" t="s">
        <v>133</v>
      </c>
      <c r="G4" s="66" t="s">
        <v>135</v>
      </c>
      <c r="H4" s="73" t="s">
        <v>175</v>
      </c>
      <c r="I4" s="74" t="s">
        <v>198</v>
      </c>
    </row>
    <row r="5" spans="1:9" x14ac:dyDescent="0.3">
      <c r="B5" t="s">
        <v>110</v>
      </c>
      <c r="C5" s="1">
        <v>3</v>
      </c>
      <c r="F5" s="66" t="s">
        <v>133</v>
      </c>
      <c r="G5" s="66" t="s">
        <v>129</v>
      </c>
      <c r="H5" s="73" t="s">
        <v>197</v>
      </c>
      <c r="I5" s="69" t="s">
        <v>200</v>
      </c>
    </row>
    <row r="6" spans="1:9" x14ac:dyDescent="0.3">
      <c r="B6" t="s">
        <v>111</v>
      </c>
      <c r="C6" s="1">
        <v>4</v>
      </c>
      <c r="F6" s="66" t="s">
        <v>133</v>
      </c>
      <c r="G6" s="66" t="s">
        <v>91</v>
      </c>
      <c r="H6" s="71" t="s">
        <v>199</v>
      </c>
    </row>
    <row r="7" spans="1:9" x14ac:dyDescent="0.3">
      <c r="B7" t="s">
        <v>38</v>
      </c>
      <c r="C7" s="1">
        <v>5</v>
      </c>
      <c r="F7" s="66" t="s">
        <v>133</v>
      </c>
      <c r="G7" s="66" t="s">
        <v>10</v>
      </c>
    </row>
    <row r="8" spans="1:9" x14ac:dyDescent="0.3">
      <c r="B8" t="s">
        <v>86</v>
      </c>
      <c r="C8" s="1">
        <v>6</v>
      </c>
      <c r="F8" s="66" t="s">
        <v>133</v>
      </c>
      <c r="G8" s="66" t="s">
        <v>116</v>
      </c>
    </row>
    <row r="9" spans="1:9" x14ac:dyDescent="0.3">
      <c r="B9" t="s">
        <v>41</v>
      </c>
      <c r="C9" s="1">
        <v>7</v>
      </c>
      <c r="F9" s="66" t="s">
        <v>133</v>
      </c>
      <c r="G9" s="66" t="s">
        <v>44</v>
      </c>
    </row>
    <row r="10" spans="1:9" x14ac:dyDescent="0.3">
      <c r="B10" t="s">
        <v>90</v>
      </c>
      <c r="C10" s="1">
        <v>8</v>
      </c>
      <c r="F10" s="66" t="s">
        <v>133</v>
      </c>
      <c r="G10" s="66" t="s">
        <v>136</v>
      </c>
    </row>
    <row r="11" spans="1:9" x14ac:dyDescent="0.3">
      <c r="B11" t="s">
        <v>112</v>
      </c>
      <c r="C11" s="1">
        <v>9</v>
      </c>
      <c r="F11" s="66" t="s">
        <v>133</v>
      </c>
      <c r="G11" s="66" t="s">
        <v>40</v>
      </c>
    </row>
    <row r="12" spans="1:9" x14ac:dyDescent="0.3">
      <c r="B12" t="s">
        <v>113</v>
      </c>
      <c r="F12" s="66" t="s">
        <v>133</v>
      </c>
      <c r="G12" s="66" t="s">
        <v>39</v>
      </c>
    </row>
    <row r="13" spans="1:9" x14ac:dyDescent="0.3">
      <c r="B13" t="s">
        <v>87</v>
      </c>
      <c r="F13" s="66" t="s">
        <v>133</v>
      </c>
      <c r="G13" s="66" t="s">
        <v>137</v>
      </c>
    </row>
    <row r="14" spans="1:9" x14ac:dyDescent="0.3">
      <c r="B14" t="s">
        <v>95</v>
      </c>
      <c r="F14" s="66" t="s">
        <v>133</v>
      </c>
      <c r="G14" s="66" t="s">
        <v>122</v>
      </c>
    </row>
    <row r="15" spans="1:9" x14ac:dyDescent="0.3">
      <c r="B15" t="s">
        <v>96</v>
      </c>
      <c r="F15" s="66" t="s">
        <v>133</v>
      </c>
      <c r="G15" s="66" t="s">
        <v>138</v>
      </c>
    </row>
    <row r="16" spans="1:9" x14ac:dyDescent="0.3">
      <c r="B16" t="s">
        <v>114</v>
      </c>
      <c r="F16" s="66" t="s">
        <v>133</v>
      </c>
      <c r="G16" s="66" t="s">
        <v>20</v>
      </c>
    </row>
    <row r="17" spans="2:7" x14ac:dyDescent="0.3">
      <c r="B17" t="s">
        <v>115</v>
      </c>
      <c r="F17" s="66" t="s">
        <v>133</v>
      </c>
      <c r="G17" s="66" t="s">
        <v>42</v>
      </c>
    </row>
    <row r="18" spans="2:7" x14ac:dyDescent="0.3">
      <c r="B18" t="s">
        <v>91</v>
      </c>
      <c r="F18" s="66" t="s">
        <v>133</v>
      </c>
      <c r="G18" s="66" t="s">
        <v>83</v>
      </c>
    </row>
    <row r="19" spans="2:7" x14ac:dyDescent="0.3">
      <c r="B19" t="s">
        <v>10</v>
      </c>
      <c r="F19" s="66" t="s">
        <v>133</v>
      </c>
      <c r="G19" s="66" t="s">
        <v>13</v>
      </c>
    </row>
    <row r="20" spans="2:7" x14ac:dyDescent="0.3">
      <c r="B20" t="s">
        <v>48</v>
      </c>
      <c r="F20" s="66" t="s">
        <v>133</v>
      </c>
      <c r="G20" s="66" t="s">
        <v>128</v>
      </c>
    </row>
    <row r="21" spans="2:7" x14ac:dyDescent="0.3">
      <c r="B21" t="s">
        <v>116</v>
      </c>
      <c r="F21" s="66" t="s">
        <v>133</v>
      </c>
      <c r="G21" s="66" t="s">
        <v>139</v>
      </c>
    </row>
    <row r="22" spans="2:7" x14ac:dyDescent="0.3">
      <c r="B22" t="s">
        <v>44</v>
      </c>
      <c r="F22" s="66" t="s">
        <v>133</v>
      </c>
      <c r="G22" s="66" t="s">
        <v>181</v>
      </c>
    </row>
    <row r="23" spans="2:7" x14ac:dyDescent="0.3">
      <c r="B23" t="s">
        <v>49</v>
      </c>
      <c r="F23" s="66" t="s">
        <v>133</v>
      </c>
      <c r="G23" s="66" t="s">
        <v>140</v>
      </c>
    </row>
    <row r="24" spans="2:7" x14ac:dyDescent="0.3">
      <c r="B24" t="s">
        <v>99</v>
      </c>
      <c r="F24" s="66" t="s">
        <v>133</v>
      </c>
      <c r="G24" s="66" t="s">
        <v>141</v>
      </c>
    </row>
    <row r="25" spans="2:7" x14ac:dyDescent="0.3">
      <c r="B25" t="s">
        <v>117</v>
      </c>
      <c r="F25" s="66" t="s">
        <v>133</v>
      </c>
      <c r="G25" s="66" t="s">
        <v>78</v>
      </c>
    </row>
    <row r="26" spans="2:7" x14ac:dyDescent="0.3">
      <c r="B26" t="s">
        <v>40</v>
      </c>
      <c r="F26" s="66" t="s">
        <v>133</v>
      </c>
      <c r="G26" s="66" t="s">
        <v>79</v>
      </c>
    </row>
    <row r="27" spans="2:7" x14ac:dyDescent="0.3">
      <c r="B27" t="s">
        <v>39</v>
      </c>
      <c r="F27" s="66" t="s">
        <v>133</v>
      </c>
      <c r="G27" s="66" t="s">
        <v>80</v>
      </c>
    </row>
    <row r="28" spans="2:7" x14ac:dyDescent="0.3">
      <c r="B28" t="s">
        <v>88</v>
      </c>
      <c r="F28" s="66" t="s">
        <v>133</v>
      </c>
      <c r="G28" s="66" t="s">
        <v>81</v>
      </c>
    </row>
    <row r="29" spans="2:7" x14ac:dyDescent="0.3">
      <c r="B29" t="s">
        <v>118</v>
      </c>
      <c r="F29" s="66" t="s">
        <v>142</v>
      </c>
      <c r="G29" s="66" t="s">
        <v>143</v>
      </c>
    </row>
    <row r="30" spans="2:7" x14ac:dyDescent="0.3">
      <c r="B30" t="s">
        <v>119</v>
      </c>
      <c r="F30" s="66" t="s">
        <v>142</v>
      </c>
      <c r="G30" s="66" t="s">
        <v>144</v>
      </c>
    </row>
    <row r="31" spans="2:7" ht="31.2" x14ac:dyDescent="0.3">
      <c r="B31" s="40" t="s">
        <v>98</v>
      </c>
      <c r="F31" s="66" t="s">
        <v>142</v>
      </c>
      <c r="G31" s="66" t="s">
        <v>145</v>
      </c>
    </row>
    <row r="32" spans="2:7" x14ac:dyDescent="0.3">
      <c r="B32" t="s">
        <v>120</v>
      </c>
      <c r="F32" s="66" t="s">
        <v>142</v>
      </c>
      <c r="G32" s="66" t="s">
        <v>146</v>
      </c>
    </row>
    <row r="33" spans="2:7" x14ac:dyDescent="0.3">
      <c r="B33" t="s">
        <v>121</v>
      </c>
      <c r="F33" s="66" t="s">
        <v>142</v>
      </c>
      <c r="G33" s="66" t="s">
        <v>147</v>
      </c>
    </row>
    <row r="34" spans="2:7" x14ac:dyDescent="0.3">
      <c r="B34" t="s">
        <v>122</v>
      </c>
      <c r="F34" s="66" t="s">
        <v>142</v>
      </c>
      <c r="G34" s="66" t="s">
        <v>148</v>
      </c>
    </row>
    <row r="35" spans="2:7" x14ac:dyDescent="0.3">
      <c r="B35" t="s">
        <v>42</v>
      </c>
      <c r="F35" s="66" t="s">
        <v>142</v>
      </c>
      <c r="G35" s="66" t="s">
        <v>204</v>
      </c>
    </row>
    <row r="36" spans="2:7" x14ac:dyDescent="0.3">
      <c r="B36" t="s">
        <v>78</v>
      </c>
      <c r="F36" s="66" t="s">
        <v>142</v>
      </c>
      <c r="G36" s="66" t="s">
        <v>205</v>
      </c>
    </row>
    <row r="37" spans="2:7" x14ac:dyDescent="0.3">
      <c r="B37" t="s">
        <v>79</v>
      </c>
      <c r="F37" s="66" t="s">
        <v>142</v>
      </c>
      <c r="G37" s="66" t="s">
        <v>206</v>
      </c>
    </row>
    <row r="38" spans="2:7" x14ac:dyDescent="0.3">
      <c r="B38" t="s">
        <v>80</v>
      </c>
      <c r="F38" s="66" t="s">
        <v>142</v>
      </c>
      <c r="G38" s="66" t="s">
        <v>207</v>
      </c>
    </row>
    <row r="39" spans="2:7" x14ac:dyDescent="0.3">
      <c r="B39" t="s">
        <v>81</v>
      </c>
      <c r="F39" s="66" t="s">
        <v>142</v>
      </c>
      <c r="G39" s="66" t="s">
        <v>91</v>
      </c>
    </row>
    <row r="40" spans="2:7" x14ac:dyDescent="0.3">
      <c r="B40" t="s">
        <v>82</v>
      </c>
      <c r="F40" s="66" t="s">
        <v>142</v>
      </c>
      <c r="G40" s="66" t="s">
        <v>149</v>
      </c>
    </row>
    <row r="41" spans="2:7" x14ac:dyDescent="0.3">
      <c r="B41" t="s">
        <v>93</v>
      </c>
      <c r="F41" s="66" t="s">
        <v>142</v>
      </c>
      <c r="G41" s="66" t="s">
        <v>150</v>
      </c>
    </row>
    <row r="42" spans="2:7" x14ac:dyDescent="0.3">
      <c r="B42" t="s">
        <v>89</v>
      </c>
      <c r="F42" s="66" t="s">
        <v>142</v>
      </c>
      <c r="G42" s="66" t="s">
        <v>151</v>
      </c>
    </row>
    <row r="43" spans="2:7" x14ac:dyDescent="0.3">
      <c r="B43" t="s">
        <v>123</v>
      </c>
      <c r="F43" s="66" t="s">
        <v>142</v>
      </c>
      <c r="G43" s="66" t="s">
        <v>152</v>
      </c>
    </row>
    <row r="44" spans="2:7" x14ac:dyDescent="0.3">
      <c r="B44" t="s">
        <v>124</v>
      </c>
      <c r="F44" s="66" t="s">
        <v>142</v>
      </c>
      <c r="G44" s="66" t="s">
        <v>153</v>
      </c>
    </row>
    <row r="45" spans="2:7" x14ac:dyDescent="0.3">
      <c r="B45" t="s">
        <v>97</v>
      </c>
      <c r="F45" s="66" t="s">
        <v>142</v>
      </c>
      <c r="G45" s="66" t="s">
        <v>154</v>
      </c>
    </row>
    <row r="46" spans="2:7" x14ac:dyDescent="0.3">
      <c r="B46" t="s">
        <v>125</v>
      </c>
      <c r="F46" s="66" t="s">
        <v>142</v>
      </c>
      <c r="G46" s="66" t="s">
        <v>155</v>
      </c>
    </row>
    <row r="47" spans="2:7" x14ac:dyDescent="0.3">
      <c r="B47" t="s">
        <v>83</v>
      </c>
      <c r="F47" s="66" t="s">
        <v>142</v>
      </c>
      <c r="G47" s="66" t="s">
        <v>156</v>
      </c>
    </row>
    <row r="48" spans="2:7" x14ac:dyDescent="0.3">
      <c r="B48" t="s">
        <v>126</v>
      </c>
      <c r="F48" s="66" t="s">
        <v>142</v>
      </c>
      <c r="G48" s="66" t="s">
        <v>157</v>
      </c>
    </row>
    <row r="49" spans="2:7" x14ac:dyDescent="0.3">
      <c r="B49" t="s">
        <v>47</v>
      </c>
      <c r="F49" s="66" t="s">
        <v>142</v>
      </c>
      <c r="G49" s="66" t="s">
        <v>193</v>
      </c>
    </row>
    <row r="50" spans="2:7" x14ac:dyDescent="0.3">
      <c r="B50" t="s">
        <v>92</v>
      </c>
      <c r="F50" s="66" t="s">
        <v>142</v>
      </c>
      <c r="G50" s="66" t="s">
        <v>42</v>
      </c>
    </row>
    <row r="51" spans="2:7" x14ac:dyDescent="0.3">
      <c r="F51" s="66" t="s">
        <v>142</v>
      </c>
      <c r="G51" s="66" t="s">
        <v>158</v>
      </c>
    </row>
    <row r="52" spans="2:7" x14ac:dyDescent="0.3">
      <c r="F52" s="66" t="s">
        <v>142</v>
      </c>
      <c r="G52" s="66" t="s">
        <v>83</v>
      </c>
    </row>
    <row r="53" spans="2:7" x14ac:dyDescent="0.3">
      <c r="F53" s="66" t="s">
        <v>142</v>
      </c>
      <c r="G53" s="66" t="s">
        <v>13</v>
      </c>
    </row>
    <row r="54" spans="2:7" x14ac:dyDescent="0.3">
      <c r="F54" s="66" t="s">
        <v>142</v>
      </c>
      <c r="G54" s="66" t="s">
        <v>159</v>
      </c>
    </row>
    <row r="55" spans="2:7" x14ac:dyDescent="0.3">
      <c r="F55" s="66" t="s">
        <v>142</v>
      </c>
      <c r="G55" s="66" t="s">
        <v>160</v>
      </c>
    </row>
    <row r="56" spans="2:7" x14ac:dyDescent="0.3">
      <c r="F56" s="66" t="s">
        <v>142</v>
      </c>
      <c r="G56" s="66" t="s">
        <v>208</v>
      </c>
    </row>
    <row r="57" spans="2:7" x14ac:dyDescent="0.3">
      <c r="F57" s="66" t="s">
        <v>142</v>
      </c>
      <c r="G57" s="66" t="s">
        <v>209</v>
      </c>
    </row>
    <row r="58" spans="2:7" x14ac:dyDescent="0.3">
      <c r="F58" s="66" t="s">
        <v>142</v>
      </c>
      <c r="G58" s="66" t="s">
        <v>92</v>
      </c>
    </row>
    <row r="59" spans="2:7" x14ac:dyDescent="0.3">
      <c r="F59" s="66" t="s">
        <v>142</v>
      </c>
      <c r="G59" s="66" t="s">
        <v>203</v>
      </c>
    </row>
    <row r="60" spans="2:7" x14ac:dyDescent="0.3">
      <c r="F60" s="66" t="s">
        <v>142</v>
      </c>
      <c r="G60" s="66" t="s">
        <v>128</v>
      </c>
    </row>
    <row r="61" spans="2:7" x14ac:dyDescent="0.3">
      <c r="F61" s="66" t="s">
        <v>142</v>
      </c>
      <c r="G61" s="66" t="s">
        <v>92</v>
      </c>
    </row>
    <row r="62" spans="2:7" x14ac:dyDescent="0.3">
      <c r="F62" s="66" t="s">
        <v>142</v>
      </c>
      <c r="G62" s="66" t="s">
        <v>203</v>
      </c>
    </row>
    <row r="63" spans="2:7" x14ac:dyDescent="0.3">
      <c r="F63" s="66" t="s">
        <v>142</v>
      </c>
      <c r="G63" s="66" t="s">
        <v>139</v>
      </c>
    </row>
    <row r="64" spans="2:7" x14ac:dyDescent="0.3">
      <c r="F64" s="66" t="s">
        <v>142</v>
      </c>
      <c r="G64" s="66" t="s">
        <v>161</v>
      </c>
    </row>
    <row r="65" spans="6:7" x14ac:dyDescent="0.3">
      <c r="F65" s="66" t="s">
        <v>142</v>
      </c>
      <c r="G65" s="66" t="s">
        <v>188</v>
      </c>
    </row>
    <row r="66" spans="6:7" x14ac:dyDescent="0.3">
      <c r="F66" s="66" t="s">
        <v>162</v>
      </c>
      <c r="G66" s="66" t="s">
        <v>94</v>
      </c>
    </row>
    <row r="67" spans="6:7" x14ac:dyDescent="0.3">
      <c r="F67" s="66" t="s">
        <v>162</v>
      </c>
      <c r="G67" s="66" t="s">
        <v>85</v>
      </c>
    </row>
    <row r="68" spans="6:7" x14ac:dyDescent="0.3">
      <c r="F68" s="66" t="s">
        <v>162</v>
      </c>
      <c r="G68" s="66" t="s">
        <v>109</v>
      </c>
    </row>
    <row r="69" spans="6:7" x14ac:dyDescent="0.3">
      <c r="F69" s="66" t="s">
        <v>162</v>
      </c>
      <c r="G69" s="66" t="s">
        <v>110</v>
      </c>
    </row>
    <row r="70" spans="6:7" x14ac:dyDescent="0.3">
      <c r="F70" s="66" t="s">
        <v>162</v>
      </c>
      <c r="G70" s="66" t="s">
        <v>111</v>
      </c>
    </row>
    <row r="71" spans="6:7" x14ac:dyDescent="0.3">
      <c r="F71" s="66" t="s">
        <v>162</v>
      </c>
      <c r="G71" s="66" t="s">
        <v>38</v>
      </c>
    </row>
    <row r="72" spans="6:7" x14ac:dyDescent="0.3">
      <c r="F72" s="66" t="s">
        <v>162</v>
      </c>
      <c r="G72" s="66" t="s">
        <v>86</v>
      </c>
    </row>
    <row r="73" spans="6:7" x14ac:dyDescent="0.3">
      <c r="F73" s="66" t="s">
        <v>162</v>
      </c>
      <c r="G73" s="66" t="s">
        <v>41</v>
      </c>
    </row>
    <row r="74" spans="6:7" x14ac:dyDescent="0.3">
      <c r="F74" s="66" t="s">
        <v>162</v>
      </c>
      <c r="G74" s="66" t="s">
        <v>90</v>
      </c>
    </row>
    <row r="75" spans="6:7" x14ac:dyDescent="0.3">
      <c r="F75" s="66" t="s">
        <v>162</v>
      </c>
      <c r="G75" s="66" t="s">
        <v>112</v>
      </c>
    </row>
    <row r="76" spans="6:7" x14ac:dyDescent="0.3">
      <c r="F76" s="66" t="s">
        <v>162</v>
      </c>
      <c r="G76" s="66" t="s">
        <v>113</v>
      </c>
    </row>
    <row r="77" spans="6:7" x14ac:dyDescent="0.3">
      <c r="F77" s="66" t="s">
        <v>162</v>
      </c>
      <c r="G77" s="66" t="s">
        <v>87</v>
      </c>
    </row>
    <row r="78" spans="6:7" x14ac:dyDescent="0.3">
      <c r="F78" s="66" t="s">
        <v>162</v>
      </c>
      <c r="G78" s="66" t="s">
        <v>95</v>
      </c>
    </row>
    <row r="79" spans="6:7" x14ac:dyDescent="0.3">
      <c r="F79" s="66" t="s">
        <v>162</v>
      </c>
      <c r="G79" s="66" t="s">
        <v>96</v>
      </c>
    </row>
    <row r="80" spans="6:7" x14ac:dyDescent="0.3">
      <c r="F80" s="66" t="s">
        <v>162</v>
      </c>
      <c r="G80" s="66" t="s">
        <v>114</v>
      </c>
    </row>
    <row r="81" spans="6:7" x14ac:dyDescent="0.3">
      <c r="F81" s="66" t="s">
        <v>162</v>
      </c>
      <c r="G81" s="66" t="s">
        <v>115</v>
      </c>
    </row>
    <row r="82" spans="6:7" x14ac:dyDescent="0.3">
      <c r="F82" s="66" t="s">
        <v>162</v>
      </c>
      <c r="G82" s="66" t="s">
        <v>91</v>
      </c>
    </row>
    <row r="83" spans="6:7" x14ac:dyDescent="0.3">
      <c r="F83" s="66" t="s">
        <v>162</v>
      </c>
      <c r="G83" s="66" t="s">
        <v>10</v>
      </c>
    </row>
    <row r="84" spans="6:7" x14ac:dyDescent="0.3">
      <c r="F84" s="66" t="s">
        <v>162</v>
      </c>
      <c r="G84" s="66" t="s">
        <v>48</v>
      </c>
    </row>
    <row r="85" spans="6:7" x14ac:dyDescent="0.3">
      <c r="F85" s="66" t="s">
        <v>162</v>
      </c>
      <c r="G85" s="66" t="s">
        <v>116</v>
      </c>
    </row>
    <row r="86" spans="6:7" x14ac:dyDescent="0.3">
      <c r="F86" s="66" t="s">
        <v>162</v>
      </c>
      <c r="G86" s="66" t="s">
        <v>44</v>
      </c>
    </row>
    <row r="87" spans="6:7" x14ac:dyDescent="0.3">
      <c r="F87" s="66" t="s">
        <v>162</v>
      </c>
      <c r="G87" s="66" t="s">
        <v>49</v>
      </c>
    </row>
    <row r="88" spans="6:7" x14ac:dyDescent="0.3">
      <c r="F88" s="66" t="s">
        <v>162</v>
      </c>
      <c r="G88" s="66" t="s">
        <v>117</v>
      </c>
    </row>
    <row r="89" spans="6:7" x14ac:dyDescent="0.3">
      <c r="F89" s="66" t="s">
        <v>162</v>
      </c>
      <c r="G89" s="66" t="s">
        <v>40</v>
      </c>
    </row>
    <row r="90" spans="6:7" x14ac:dyDescent="0.3">
      <c r="F90" s="66" t="s">
        <v>162</v>
      </c>
      <c r="G90" s="66" t="s">
        <v>39</v>
      </c>
    </row>
    <row r="91" spans="6:7" x14ac:dyDescent="0.3">
      <c r="F91" s="66" t="s">
        <v>162</v>
      </c>
      <c r="G91" s="66" t="s">
        <v>88</v>
      </c>
    </row>
    <row r="92" spans="6:7" x14ac:dyDescent="0.3">
      <c r="F92" s="66" t="s">
        <v>162</v>
      </c>
      <c r="G92" s="66" t="s">
        <v>118</v>
      </c>
    </row>
    <row r="93" spans="6:7" x14ac:dyDescent="0.3">
      <c r="F93" s="66" t="s">
        <v>162</v>
      </c>
      <c r="G93" s="66" t="s">
        <v>119</v>
      </c>
    </row>
    <row r="94" spans="6:7" x14ac:dyDescent="0.3">
      <c r="F94" s="66" t="s">
        <v>162</v>
      </c>
      <c r="G94" s="66" t="s">
        <v>120</v>
      </c>
    </row>
    <row r="95" spans="6:7" x14ac:dyDescent="0.3">
      <c r="F95" s="66" t="s">
        <v>162</v>
      </c>
      <c r="G95" s="66" t="s">
        <v>191</v>
      </c>
    </row>
    <row r="96" spans="6:7" x14ac:dyDescent="0.3">
      <c r="F96" s="66" t="s">
        <v>162</v>
      </c>
      <c r="G96" s="66" t="s">
        <v>190</v>
      </c>
    </row>
    <row r="97" spans="6:7" x14ac:dyDescent="0.3">
      <c r="F97" s="66" t="s">
        <v>162</v>
      </c>
      <c r="G97" s="66" t="s">
        <v>121</v>
      </c>
    </row>
    <row r="98" spans="6:7" x14ac:dyDescent="0.3">
      <c r="F98" s="66" t="s">
        <v>162</v>
      </c>
      <c r="G98" s="66" t="s">
        <v>122</v>
      </c>
    </row>
    <row r="99" spans="6:7" x14ac:dyDescent="0.3">
      <c r="F99" s="66" t="s">
        <v>162</v>
      </c>
      <c r="G99" s="66" t="s">
        <v>42</v>
      </c>
    </row>
    <row r="100" spans="6:7" x14ac:dyDescent="0.3">
      <c r="F100" s="66" t="s">
        <v>162</v>
      </c>
      <c r="G100" s="66" t="s">
        <v>82</v>
      </c>
    </row>
    <row r="101" spans="6:7" x14ac:dyDescent="0.3">
      <c r="F101" s="66" t="s">
        <v>162</v>
      </c>
      <c r="G101" s="66" t="s">
        <v>93</v>
      </c>
    </row>
    <row r="102" spans="6:7" x14ac:dyDescent="0.3">
      <c r="F102" s="66" t="s">
        <v>162</v>
      </c>
      <c r="G102" s="66" t="s">
        <v>89</v>
      </c>
    </row>
    <row r="103" spans="6:7" x14ac:dyDescent="0.3">
      <c r="F103" s="66" t="s">
        <v>162</v>
      </c>
      <c r="G103" s="66" t="s">
        <v>123</v>
      </c>
    </row>
    <row r="104" spans="6:7" x14ac:dyDescent="0.3">
      <c r="F104" s="66" t="s">
        <v>162</v>
      </c>
      <c r="G104" s="66" t="s">
        <v>124</v>
      </c>
    </row>
    <row r="105" spans="6:7" x14ac:dyDescent="0.3">
      <c r="F105" s="66" t="s">
        <v>162</v>
      </c>
      <c r="G105" s="66" t="s">
        <v>97</v>
      </c>
    </row>
    <row r="106" spans="6:7" x14ac:dyDescent="0.3">
      <c r="F106" s="66" t="s">
        <v>162</v>
      </c>
      <c r="G106" s="66" t="s">
        <v>125</v>
      </c>
    </row>
    <row r="107" spans="6:7" x14ac:dyDescent="0.3">
      <c r="F107" s="66" t="s">
        <v>162</v>
      </c>
      <c r="G107" s="66" t="s">
        <v>83</v>
      </c>
    </row>
    <row r="108" spans="6:7" x14ac:dyDescent="0.3">
      <c r="F108" s="66" t="s">
        <v>162</v>
      </c>
      <c r="G108" s="66" t="s">
        <v>189</v>
      </c>
    </row>
    <row r="109" spans="6:7" x14ac:dyDescent="0.3">
      <c r="F109" s="66" t="s">
        <v>162</v>
      </c>
      <c r="G109" s="66" t="s">
        <v>126</v>
      </c>
    </row>
    <row r="110" spans="6:7" x14ac:dyDescent="0.3">
      <c r="F110" s="66" t="s">
        <v>162</v>
      </c>
      <c r="G110" s="66" t="s">
        <v>47</v>
      </c>
    </row>
    <row r="111" spans="6:7" x14ac:dyDescent="0.3">
      <c r="F111" s="66" t="s">
        <v>162</v>
      </c>
      <c r="G111" s="66" t="s">
        <v>128</v>
      </c>
    </row>
    <row r="112" spans="6:7" x14ac:dyDescent="0.3">
      <c r="F112" s="66" t="s">
        <v>162</v>
      </c>
      <c r="G112" s="66" t="s">
        <v>92</v>
      </c>
    </row>
    <row r="113" spans="6:7" x14ac:dyDescent="0.3">
      <c r="F113" s="66" t="s">
        <v>162</v>
      </c>
      <c r="G113" s="66" t="s">
        <v>78</v>
      </c>
    </row>
    <row r="114" spans="6:7" x14ac:dyDescent="0.3">
      <c r="F114" s="66" t="s">
        <v>162</v>
      </c>
      <c r="G114" s="66" t="s">
        <v>79</v>
      </c>
    </row>
    <row r="115" spans="6:7" x14ac:dyDescent="0.3">
      <c r="F115" s="66" t="s">
        <v>162</v>
      </c>
      <c r="G115" s="66" t="s">
        <v>80</v>
      </c>
    </row>
    <row r="116" spans="6:7" x14ac:dyDescent="0.3">
      <c r="F116" s="66" t="s">
        <v>162</v>
      </c>
      <c r="G116" s="66" t="s">
        <v>81</v>
      </c>
    </row>
    <row r="117" spans="6:7" x14ac:dyDescent="0.3">
      <c r="F117" s="66" t="s">
        <v>163</v>
      </c>
      <c r="G117" s="66" t="s">
        <v>164</v>
      </c>
    </row>
    <row r="118" spans="6:7" x14ac:dyDescent="0.3">
      <c r="F118" s="66" t="s">
        <v>163</v>
      </c>
      <c r="G118" s="66" t="s">
        <v>165</v>
      </c>
    </row>
    <row r="119" spans="6:7" x14ac:dyDescent="0.3">
      <c r="F119" s="66" t="s">
        <v>163</v>
      </c>
      <c r="G119" s="66" t="s">
        <v>166</v>
      </c>
    </row>
    <row r="120" spans="6:7" x14ac:dyDescent="0.3">
      <c r="F120" s="66" t="s">
        <v>163</v>
      </c>
      <c r="G120" s="66" t="s">
        <v>167</v>
      </c>
    </row>
    <row r="121" spans="6:7" x14ac:dyDescent="0.3">
      <c r="F121" s="66" t="s">
        <v>163</v>
      </c>
      <c r="G121" s="66" t="s">
        <v>168</v>
      </c>
    </row>
    <row r="122" spans="6:7" x14ac:dyDescent="0.3">
      <c r="F122" s="66" t="s">
        <v>163</v>
      </c>
      <c r="G122" s="66" t="s">
        <v>169</v>
      </c>
    </row>
    <row r="123" spans="6:7" x14ac:dyDescent="0.3">
      <c r="F123" s="66" t="s">
        <v>163</v>
      </c>
      <c r="G123" s="66" t="s">
        <v>10</v>
      </c>
    </row>
    <row r="124" spans="6:7" x14ac:dyDescent="0.3">
      <c r="F124" s="66" t="s">
        <v>163</v>
      </c>
      <c r="G124" s="66" t="s">
        <v>170</v>
      </c>
    </row>
    <row r="125" spans="6:7" x14ac:dyDescent="0.3">
      <c r="F125" s="66" t="s">
        <v>163</v>
      </c>
      <c r="G125" s="66" t="s">
        <v>192</v>
      </c>
    </row>
    <row r="126" spans="6:7" x14ac:dyDescent="0.3">
      <c r="F126" s="66" t="s">
        <v>163</v>
      </c>
      <c r="G126" s="66" t="s">
        <v>171</v>
      </c>
    </row>
    <row r="127" spans="6:7" x14ac:dyDescent="0.3">
      <c r="F127" s="66" t="s">
        <v>163</v>
      </c>
      <c r="G127" s="66" t="s">
        <v>172</v>
      </c>
    </row>
    <row r="128" spans="6:7" x14ac:dyDescent="0.3">
      <c r="F128" s="66" t="s">
        <v>163</v>
      </c>
      <c r="G128" s="66" t="s">
        <v>127</v>
      </c>
    </row>
    <row r="129" spans="6:7" x14ac:dyDescent="0.3">
      <c r="F129" s="66" t="s">
        <v>163</v>
      </c>
      <c r="G129" s="66" t="s">
        <v>173</v>
      </c>
    </row>
    <row r="130" spans="6:7" x14ac:dyDescent="0.3">
      <c r="F130" s="66" t="s">
        <v>163</v>
      </c>
      <c r="G130" s="66" t="s">
        <v>174</v>
      </c>
    </row>
    <row r="131" spans="6:7" x14ac:dyDescent="0.3">
      <c r="F131" s="66" t="s">
        <v>163</v>
      </c>
      <c r="G131" s="66" t="s">
        <v>12</v>
      </c>
    </row>
    <row r="132" spans="6:7" x14ac:dyDescent="0.3">
      <c r="F132" s="66" t="s">
        <v>163</v>
      </c>
      <c r="G132" s="66" t="s">
        <v>130</v>
      </c>
    </row>
    <row r="133" spans="6:7" x14ac:dyDescent="0.3">
      <c r="F133" s="66" t="s">
        <v>163</v>
      </c>
      <c r="G133" s="66" t="s">
        <v>175</v>
      </c>
    </row>
    <row r="134" spans="6:7" x14ac:dyDescent="0.3">
      <c r="F134" s="66" t="s">
        <v>163</v>
      </c>
      <c r="G134" s="66" t="s">
        <v>176</v>
      </c>
    </row>
    <row r="135" spans="6:7" x14ac:dyDescent="0.3">
      <c r="F135" s="66" t="s">
        <v>163</v>
      </c>
      <c r="G135" s="66" t="s">
        <v>177</v>
      </c>
    </row>
    <row r="136" spans="6:7" x14ac:dyDescent="0.3">
      <c r="F136" s="66" t="s">
        <v>163</v>
      </c>
      <c r="G136" s="66" t="s">
        <v>128</v>
      </c>
    </row>
    <row r="137" spans="6:7" x14ac:dyDescent="0.3">
      <c r="F137" s="66" t="s">
        <v>163</v>
      </c>
      <c r="G137" s="66" t="s">
        <v>178</v>
      </c>
    </row>
    <row r="138" spans="6:7" x14ac:dyDescent="0.3">
      <c r="F138" s="66" t="s">
        <v>163</v>
      </c>
      <c r="G138" s="66" t="s">
        <v>179</v>
      </c>
    </row>
    <row r="139" spans="6:7" x14ac:dyDescent="0.3">
      <c r="F139" s="66" t="s">
        <v>163</v>
      </c>
      <c r="G139" s="66" t="s">
        <v>180</v>
      </c>
    </row>
    <row r="140" spans="6:7" x14ac:dyDescent="0.3">
      <c r="F140" s="66" t="s">
        <v>163</v>
      </c>
      <c r="G140" s="66" t="s">
        <v>182</v>
      </c>
    </row>
    <row r="141" spans="6:7" x14ac:dyDescent="0.3">
      <c r="F141" s="66" t="s">
        <v>163</v>
      </c>
      <c r="G141" s="66" t="s">
        <v>183</v>
      </c>
    </row>
    <row r="142" spans="6:7" x14ac:dyDescent="0.3">
      <c r="F142" s="66" t="s">
        <v>163</v>
      </c>
      <c r="G142" s="66" t="s">
        <v>184</v>
      </c>
    </row>
    <row r="143" spans="6:7" x14ac:dyDescent="0.3">
      <c r="F143" s="66" t="s">
        <v>163</v>
      </c>
      <c r="G143" s="66" t="s">
        <v>185</v>
      </c>
    </row>
  </sheetData>
  <mergeCells count="1">
    <mergeCell ref="H1:I1"/>
  </mergeCells>
  <phoneticPr fontId="10" type="noConversion"/>
  <dataValidations count="1">
    <dataValidation type="list" allowBlank="1" showInputMessage="1" sqref="I2:I5" xr:uid="{11F7EECB-9FB5-4B09-947E-B648518B84B5}">
      <formula1>$H$2:$H$6</formula1>
    </dataValidation>
  </dataValidations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513CABFE58A4AA9FE939F441CF26B" ma:contentTypeVersion="13" ma:contentTypeDescription="Create a new document." ma:contentTypeScope="" ma:versionID="a39c9d36c0ec572597d54a39bf679b70">
  <xsd:schema xmlns:xsd="http://www.w3.org/2001/XMLSchema" xmlns:xs="http://www.w3.org/2001/XMLSchema" xmlns:p="http://schemas.microsoft.com/office/2006/metadata/properties" xmlns:ns2="8e85c2bb-24aa-4508-95a0-794e3aeef4e1" xmlns:ns3="ab796feb-42ac-48bc-801b-e554a12d5f6b" targetNamespace="http://schemas.microsoft.com/office/2006/metadata/properties" ma:root="true" ma:fieldsID="bebed0502cc188f5c59d3e15da66649d" ns2:_="" ns3:_="">
    <xsd:import namespace="8e85c2bb-24aa-4508-95a0-794e3aeef4e1"/>
    <xsd:import namespace="ab796feb-42ac-48bc-801b-e554a12d5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5c2bb-24aa-4508-95a0-794e3aeef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96feb-42ac-48bc-801b-e554a12d5f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2108d7-18f4-46c8-9cf0-a87cc0d8f897}" ma:internalName="TaxCatchAll" ma:showField="CatchAllData" ma:web="ab796feb-42ac-48bc-801b-e554a12d5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796feb-42ac-48bc-801b-e554a12d5f6b" xsi:nil="true"/>
    <lcf76f155ced4ddcb4097134ff3c332f xmlns="8e85c2bb-24aa-4508-95a0-794e3aeef4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48DC0-A4D9-4D46-B575-0648A8BC9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5c2bb-24aa-4508-95a0-794e3aeef4e1"/>
    <ds:schemaRef ds:uri="ab796feb-42ac-48bc-801b-e554a12d5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13136-EAD8-42B2-A4F8-C3E6488905D3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8e85c2bb-24aa-4508-95a0-794e3aeef4e1"/>
    <ds:schemaRef ds:uri="http://schemas.microsoft.com/office/infopath/2007/PartnerControls"/>
    <ds:schemaRef ds:uri="ab796feb-42ac-48bc-801b-e554a12d5f6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7985C4-F1BC-4B81-B9FC-A67F4EE583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Sample Timetable 8 Sub</vt:lpstr>
      <vt:lpstr>Sample Timetable 9 Sub</vt:lpstr>
      <vt:lpstr>Curriculum Planning</vt:lpstr>
      <vt:lpstr>Oide PP Existing LCE Timetable </vt:lpstr>
      <vt:lpstr>60m Oide PP 2027 LCE Timetable </vt:lpstr>
      <vt:lpstr>40m Oide PP 2027 LCE Timetable</vt:lpstr>
      <vt:lpstr>Blank Timetable</vt:lpstr>
      <vt:lpstr>Subject</vt:lpstr>
      <vt:lpstr>Coresubjects</vt:lpstr>
      <vt:lpstr>Optionalsubjects</vt:lpstr>
      <vt:lpstr>Options</vt:lpstr>
      <vt:lpstr>SW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admin;daniel.hyland@oide.ie</dc:creator>
  <cp:keywords/>
  <dc:description/>
  <cp:lastModifiedBy>Gillian Sullivan</cp:lastModifiedBy>
  <cp:revision/>
  <dcterms:created xsi:type="dcterms:W3CDTF">2013-05-19T20:39:35Z</dcterms:created>
  <dcterms:modified xsi:type="dcterms:W3CDTF">2026-01-23T11:14:21Z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0x01010086C513CABFE58A4AA9FE939F441CF26B</vt:lpwstr>
  </property>
  <property fmtid="{D5CDD505-2E9C-101B-9397-08002B2CF9AE}" pid="3" name="MediaServiceImageTags">
    <vt:lpwstr/>
  </property>
</Properties>
</file>